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C:\Users\arnis\Desktop\Unused dropbox files\FNA-pensijas\P3L\Sūtīšanai\"/>
    </mc:Choice>
  </mc:AlternateContent>
  <xr:revisionPtr revIDLastSave="0" documentId="13_ncr:1_{59528463-3B34-4360-9804-A0583A67C78D}" xr6:coauthVersionLast="45" xr6:coauthVersionMax="45" xr10:uidLastSave="{00000000-0000-0000-0000-000000000000}"/>
  <bookViews>
    <workbookView xWindow="-108" yWindow="-108" windowWidth="23256" windowHeight="12576" xr2:uid="{FB790CA8-DB50-4518-A832-BC58F0818176}"/>
  </bookViews>
  <sheets>
    <sheet name="Kopsavilkums 30.09.2019" sheetId="1" r:id="rId1"/>
  </sheets>
  <definedNames>
    <definedName name="_xlnm.Print_Area" localSheetId="0">'Kopsavilkums 30.09.2019'!$A$1:$I$45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5" i="1" l="1"/>
  <c r="F24" i="1"/>
  <c r="H22" i="1"/>
  <c r="H21" i="1"/>
  <c r="H20" i="1"/>
  <c r="F20" i="1"/>
  <c r="G18" i="1"/>
  <c r="E18" i="1"/>
  <c r="H13" i="1"/>
  <c r="F13" i="1"/>
  <c r="D13" i="1"/>
  <c r="H12" i="1"/>
  <c r="H11" i="1"/>
  <c r="F10" i="1"/>
  <c r="C14" i="1"/>
  <c r="F14" i="1" l="1"/>
  <c r="D14" i="1"/>
  <c r="H14" i="1"/>
  <c r="D9" i="1"/>
  <c r="F23" i="1"/>
  <c r="H24" i="1"/>
  <c r="C26" i="1"/>
  <c r="D8" i="1"/>
  <c r="D12" i="1"/>
  <c r="D22" i="1"/>
  <c r="F9" i="1"/>
  <c r="H10" i="1"/>
  <c r="F8" i="1"/>
  <c r="F12" i="1"/>
  <c r="F22" i="1"/>
  <c r="H23" i="1"/>
  <c r="D11" i="1"/>
  <c r="D21" i="1"/>
  <c r="H9" i="1"/>
  <c r="H8" i="1"/>
  <c r="F11" i="1"/>
  <c r="F25" i="1"/>
  <c r="F21" i="1"/>
  <c r="D10" i="1"/>
  <c r="D20" i="1"/>
  <c r="H26" i="1" l="1"/>
  <c r="F26" i="1"/>
  <c r="D26" i="1"/>
  <c r="D24" i="1"/>
  <c r="D25" i="1"/>
  <c r="D23" i="1"/>
</calcChain>
</file>

<file path=xl/sharedStrings.xml><?xml version="1.0" encoding="utf-8"?>
<sst xmlns="http://schemas.openxmlformats.org/spreadsheetml/2006/main" count="58" uniqueCount="30">
  <si>
    <t>Pensiju 3. līmeņa pensiju plānu datu apkopojums pa pensiju plānu veidiem uz 30.09.2019.</t>
  </si>
  <si>
    <t>Aktīvu vērtība</t>
  </si>
  <si>
    <t>Pensiju plānu veidi</t>
  </si>
  <si>
    <t>Izmaiņa pret 30.06.2019.</t>
  </si>
  <si>
    <t>Izmaiņa pret 31.12.2018.</t>
  </si>
  <si>
    <t>EUR</t>
  </si>
  <si>
    <t>%</t>
  </si>
  <si>
    <t>Sabalansētie plāni</t>
  </si>
  <si>
    <t>Aktīvie plāni 50%</t>
  </si>
  <si>
    <t>Aktīvie plāni 75%</t>
  </si>
  <si>
    <t>Aktīvie plāni 100%</t>
  </si>
  <si>
    <t>Slēgtais fonds</t>
  </si>
  <si>
    <t>Konservatīvie plāni</t>
  </si>
  <si>
    <t>Kopā</t>
  </si>
  <si>
    <t>Dalībnieku skaits</t>
  </si>
  <si>
    <t>Dalībnieki</t>
  </si>
  <si>
    <t>Skaits</t>
  </si>
  <si>
    <t>Ienesīgums</t>
  </si>
  <si>
    <t>Kopš gada sākuma</t>
  </si>
  <si>
    <t>1 gads</t>
  </si>
  <si>
    <t>2 gadi</t>
  </si>
  <si>
    <t>3 gadi</t>
  </si>
  <si>
    <t>5 gadi</t>
  </si>
  <si>
    <t>10 gadi</t>
  </si>
  <si>
    <t xml:space="preserve"> </t>
  </si>
  <si>
    <t>1)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</si>
  <si>
    <t>2) Aprēķinos tiek izmantoti pensiju fondu sniegtie dati;</t>
  </si>
  <si>
    <t>3) Ienesīgums aprēķināts kā vidēji svērtais ienesīgums, izmantojot datus par individuāliem pensiju plāniem un aktīvu vērtību uz perioda beigām;</t>
  </si>
  <si>
    <t>4) Divu, trīs, piecu, desmit gadu ienesīgums izteikts gada procentos.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</si>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</sst>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Red]\-0.00%"/>
  </numFmts>
  <fonts count="6" x14ac:knownFonts="1">
    <font>
      <sz val="11"/>
      <color theme="1"/>
      <name val="Calibri"/>
      <family val="2"/>
      <scheme val="minor"/>
    </font>
    <font>
      <b/>
      <sz val="11"/>
      <color theme="4" tint="-0.499984740745262"/>
      <name val="Cambria"/>
      <family val="1"/>
      <charset val="186"/>
    </font>
    <font>
      <sz val="11"/>
      <color theme="4" tint="-0.499984740745262"/>
      <name val="Cambria"/>
      <family val="1"/>
      <charset val="186"/>
    </font>
    <font>
      <b/>
      <i/>
      <sz val="11"/>
      <color theme="4" tint="-0.499984740745262"/>
      <name val="Cambria"/>
      <family val="1"/>
      <charset val="186"/>
    </font>
    <font>
      <i/>
      <sz val="11"/>
      <color theme="4" tint="-0.499984740745262"/>
      <name val="Cambria"/>
      <family val="1"/>
      <charset val="186"/>
    </font>
    <font>
      <i/>
      <sz val="10"/>
      <color theme="4" tint="-0.499984740745262"/>
      <name val="Cambria"/>
      <family val="1"/>
      <charset val="186"/>
    </font>
  </fonts>
  <fills count="6">
    <fill>
      <patternFill patternType="none"/>
    </fill>
    <fill>
      <patternFill patternType="gray125"/>
    </fill>
    <fill>
      <patternFill patternType="solid">
        <fgColor theme="7" tint="0.399975585192419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14999847407452621"/>
        <bgColor indexed="64"/>
      </patternFill>
    </fill>
  </fills>
  <borders count="16">
    <border>
      <left/>
      <right/>
      <top/>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47">
    <xf numFmtId="0" fontId="0" fillId="0" borderId="0" xfId="0"/>
    <xf numFmtId="0" fontId="2" fillId="0" borderId="0" xfId="0" applyFont="1"/>
    <xf numFmtId="0" fontId="1" fillId="0" borderId="0" xfId="0" applyFont="1"/>
    <xf numFmtId="0" fontId="1" fillId="3" borderId="7" xfId="0" applyFont="1" applyFill="1" applyBorder="1" applyAlignment="1">
      <alignment horizontal="center" vertical="center" wrapText="1"/>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xf>
    <xf numFmtId="0" fontId="2" fillId="4" borderId="10" xfId="0" applyFont="1" applyFill="1" applyBorder="1"/>
    <xf numFmtId="3" fontId="2" fillId="5" borderId="0" xfId="0" applyNumberFormat="1" applyFont="1" applyFill="1"/>
    <xf numFmtId="10" fontId="4" fillId="5" borderId="0" xfId="0" applyNumberFormat="1" applyFont="1" applyFill="1"/>
    <xf numFmtId="3" fontId="4" fillId="4" borderId="11" xfId="0" applyNumberFormat="1" applyFont="1" applyFill="1" applyBorder="1"/>
    <xf numFmtId="10" fontId="4" fillId="4" borderId="12" xfId="0" applyNumberFormat="1" applyFont="1" applyFill="1" applyBorder="1"/>
    <xf numFmtId="10" fontId="4" fillId="4" borderId="12" xfId="0" applyNumberFormat="1" applyFont="1" applyFill="1" applyBorder="1" applyAlignment="1">
      <alignment horizontal="right"/>
    </xf>
    <xf numFmtId="0" fontId="1" fillId="4" borderId="13" xfId="0" applyFont="1" applyFill="1" applyBorder="1"/>
    <xf numFmtId="3" fontId="1" fillId="5" borderId="1" xfId="0" applyNumberFormat="1" applyFont="1" applyFill="1" applyBorder="1"/>
    <xf numFmtId="10" fontId="3" fillId="5" borderId="1" xfId="0" applyNumberFormat="1" applyFont="1" applyFill="1" applyBorder="1"/>
    <xf numFmtId="3" fontId="3" fillId="4" borderId="14" xfId="0" applyNumberFormat="1" applyFont="1" applyFill="1" applyBorder="1"/>
    <xf numFmtId="10" fontId="3" fillId="4" borderId="15" xfId="0" applyNumberFormat="1" applyFont="1" applyFill="1" applyBorder="1"/>
    <xf numFmtId="10" fontId="3" fillId="4" borderId="15" xfId="0" applyNumberFormat="1" applyFont="1" applyFill="1" applyBorder="1" applyAlignment="1">
      <alignment horizontal="right"/>
    </xf>
    <xf numFmtId="0" fontId="1" fillId="3" borderId="8" xfId="0" applyFont="1" applyFill="1" applyBorder="1" applyAlignment="1">
      <alignment horizontal="center" vertical="center"/>
    </xf>
    <xf numFmtId="10" fontId="4" fillId="5" borderId="12" xfId="0" applyNumberFormat="1" applyFont="1" applyFill="1" applyBorder="1"/>
    <xf numFmtId="10" fontId="3" fillId="5" borderId="15" xfId="0" applyNumberFormat="1" applyFont="1" applyFill="1" applyBorder="1"/>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164" fontId="2" fillId="4" borderId="3" xfId="0" applyNumberFormat="1" applyFont="1" applyFill="1" applyBorder="1" applyAlignment="1">
      <alignment horizontal="right"/>
    </xf>
    <xf numFmtId="164" fontId="2" fillId="4" borderId="4" xfId="0" applyNumberFormat="1" applyFont="1" applyFill="1" applyBorder="1" applyAlignment="1">
      <alignment horizontal="right"/>
    </xf>
    <xf numFmtId="164" fontId="2" fillId="4" borderId="5" xfId="0" applyNumberFormat="1" applyFont="1" applyFill="1" applyBorder="1" applyAlignment="1">
      <alignment horizontal="right"/>
    </xf>
    <xf numFmtId="164" fontId="2" fillId="4" borderId="11" xfId="0" applyNumberFormat="1" applyFont="1" applyFill="1" applyBorder="1" applyAlignment="1">
      <alignment horizontal="right"/>
    </xf>
    <xf numFmtId="164" fontId="2" fillId="4" borderId="0" xfId="0" applyNumberFormat="1" applyFont="1" applyFill="1" applyAlignment="1">
      <alignment horizontal="right"/>
    </xf>
    <xf numFmtId="164" fontId="2" fillId="4" borderId="12" xfId="0" applyNumberFormat="1" applyFont="1" applyFill="1" applyBorder="1" applyAlignment="1">
      <alignment horizontal="right"/>
    </xf>
    <xf numFmtId="164" fontId="1" fillId="4" borderId="14" xfId="0" applyNumberFormat="1" applyFont="1" applyFill="1" applyBorder="1" applyAlignment="1">
      <alignment horizontal="right"/>
    </xf>
    <xf numFmtId="164" fontId="1" fillId="4" borderId="1" xfId="0" applyNumberFormat="1" applyFont="1" applyFill="1" applyBorder="1" applyAlignment="1">
      <alignment horizontal="right"/>
    </xf>
    <xf numFmtId="164" fontId="1" fillId="4" borderId="15" xfId="0" applyNumberFormat="1" applyFont="1" applyFill="1" applyBorder="1" applyAlignment="1">
      <alignment horizontal="right"/>
    </xf>
    <xf numFmtId="0" fontId="1" fillId="3" borderId="2"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3" borderId="5" xfId="0" applyFont="1" applyFill="1" applyBorder="1" applyAlignment="1">
      <alignment horizontal="center"/>
    </xf>
    <xf numFmtId="0" fontId="5" fillId="0" borderId="0" xfId="0" applyFont="1" applyAlignment="1">
      <alignment horizontal="left" wrapText="1"/>
    </xf>
    <xf numFmtId="0" fontId="5" fillId="0" borderId="0" xfId="0" applyFont="1" applyAlignment="1">
      <alignment horizontal="left"/>
    </xf>
    <xf numFmtId="0" fontId="1" fillId="2" borderId="1" xfId="0" applyFont="1" applyFill="1" applyBorder="1" applyAlignment="1">
      <alignment horizontal="center"/>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1" fillId="3" borderId="3" xfId="0" applyFont="1" applyFill="1" applyBorder="1" applyAlignment="1">
      <alignment horizontal="center" vertical="center"/>
    </xf>
    <xf numFmtId="0" fontId="1" fillId="3" borderId="5"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7682</xdr:colOff>
      <xdr:row>42</xdr:row>
      <xdr:rowOff>92075</xdr:rowOff>
    </xdr:from>
    <xdr:to>
      <xdr:col>8</xdr:col>
      <xdr:colOff>175077</xdr:colOff>
      <xdr:row>44</xdr:row>
      <xdr:rowOff>1231</xdr:rowOff>
    </xdr:to>
    <xdr:pic>
      <xdr:nvPicPr>
        <xdr:cNvPr id="2" name="Picture 1">
          <a:extLst>
            <a:ext uri="{FF2B5EF4-FFF2-40B4-BE49-F238E27FC236}">
              <a16:creationId xmlns:a16="http://schemas.microsoft.com/office/drawing/2014/main" id="{13AAB25E-3432-40A5-8510-1878AD4CAFE8}"/>
            </a:ext>
          </a:extLst>
        </xdr:cNvPr>
        <xdr:cNvPicPr>
          <a:picLocks noChangeAspect="1"/>
        </xdr:cNvPicPr>
      </xdr:nvPicPr>
      <xdr:blipFill>
        <a:blip xmlns:r="http://schemas.openxmlformats.org/officeDocument/2006/relationships" r:embed="rId1"/>
        <a:stretch>
          <a:fillRect/>
        </a:stretch>
      </xdr:blipFill>
      <xdr:spPr>
        <a:xfrm>
          <a:off x="6524687" y="7839710"/>
          <a:ext cx="1114180" cy="39683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C86E0-2CFA-45BC-B51E-F8E81F8E5286}">
  <sheetPr>
    <tabColor theme="5" tint="0.79998168889431442"/>
    <pageSetUpPr fitToPage="1"/>
  </sheetPr>
  <dimension ref="B2:J44"/>
  <sheetViews>
    <sheetView showGridLines="0" tabSelected="1" zoomScaleNormal="100" workbookViewId="0">
      <selection activeCell="J14" sqref="J14"/>
    </sheetView>
  </sheetViews>
  <sheetFormatPr defaultColWidth="9.109375" defaultRowHeight="13.8" x14ac:dyDescent="0.25"/>
  <cols>
    <col min="1" max="1" width="4.88671875" style="1" customWidth="1"/>
    <col min="2" max="2" width="20.6640625" style="1" customWidth="1"/>
    <col min="3" max="8" width="13.88671875" style="1" customWidth="1"/>
    <col min="9" max="9" width="5" style="1" customWidth="1"/>
    <col min="10" max="12" width="9.88671875" style="1" customWidth="1"/>
    <col min="13" max="13" width="5.5546875" style="1" customWidth="1"/>
    <col min="14" max="16384" width="9.109375" style="1"/>
  </cols>
  <sheetData>
    <row r="2" spans="2:8" x14ac:dyDescent="0.25">
      <c r="B2" s="40" t="s">
        <v>0</v>
      </c>
      <c r="C2" s="40"/>
      <c r="D2" s="40"/>
      <c r="E2" s="40"/>
      <c r="F2" s="40"/>
      <c r="G2" s="40"/>
      <c r="H2" s="40"/>
    </row>
    <row r="5" spans="2:8" x14ac:dyDescent="0.25">
      <c r="B5" s="2" t="s">
        <v>1</v>
      </c>
    </row>
    <row r="6" spans="2:8" ht="14.25" customHeight="1" x14ac:dyDescent="0.25">
      <c r="B6" s="33" t="s">
        <v>2</v>
      </c>
      <c r="C6" s="41" t="s">
        <v>1</v>
      </c>
      <c r="D6" s="42"/>
      <c r="E6" s="43" t="s">
        <v>3</v>
      </c>
      <c r="F6" s="44"/>
      <c r="G6" s="43" t="s">
        <v>4</v>
      </c>
      <c r="H6" s="44"/>
    </row>
    <row r="7" spans="2:8" x14ac:dyDescent="0.25">
      <c r="B7" s="34"/>
      <c r="C7" s="3" t="s">
        <v>5</v>
      </c>
      <c r="D7" s="4" t="s">
        <v>6</v>
      </c>
      <c r="E7" s="5" t="s">
        <v>5</v>
      </c>
      <c r="F7" s="6" t="s">
        <v>6</v>
      </c>
      <c r="G7" s="5" t="s">
        <v>5</v>
      </c>
      <c r="H7" s="6" t="s">
        <v>6</v>
      </c>
    </row>
    <row r="8" spans="2:8" x14ac:dyDescent="0.25">
      <c r="B8" s="7" t="s">
        <v>7</v>
      </c>
      <c r="C8" s="8">
        <v>257820716.60782149</v>
      </c>
      <c r="D8" s="9">
        <f>C8/$C$14</f>
        <v>0.4864444032048722</v>
      </c>
      <c r="E8" s="10">
        <v>9171942.2868295014</v>
      </c>
      <c r="F8" s="11">
        <f>E8/($C8-E8)</f>
        <v>3.6887140553482176E-2</v>
      </c>
      <c r="G8" s="10">
        <v>30459022.254699647</v>
      </c>
      <c r="H8" s="12">
        <f>IFERROR(G8/($C8-G8),"-")</f>
        <v>0.13396725574798402</v>
      </c>
    </row>
    <row r="9" spans="2:8" x14ac:dyDescent="0.25">
      <c r="B9" s="7" t="s">
        <v>8</v>
      </c>
      <c r="C9" s="8">
        <v>70868196.520767197</v>
      </c>
      <c r="D9" s="9">
        <f>C9/$C$14</f>
        <v>0.13371089032844763</v>
      </c>
      <c r="E9" s="10">
        <v>2119677.0326065868</v>
      </c>
      <c r="F9" s="11">
        <f t="shared" ref="F9:F13" si="0">E9/($C9-E9)</f>
        <v>3.0832329894342276E-2</v>
      </c>
      <c r="G9" s="10">
        <v>9250864.5308423936</v>
      </c>
      <c r="H9" s="12">
        <f t="shared" ref="H9:H14" si="1">IFERROR(G9/($C9-G9),"-")</f>
        <v>0.15013412999373332</v>
      </c>
    </row>
    <row r="10" spans="2:8" x14ac:dyDescent="0.25">
      <c r="B10" s="7" t="s">
        <v>9</v>
      </c>
      <c r="C10" s="8">
        <v>106632674.53647432</v>
      </c>
      <c r="D10" s="9">
        <f t="shared" ref="D10:D11" si="2">C10/$C$14</f>
        <v>0.20118968099036388</v>
      </c>
      <c r="E10" s="10">
        <v>4521154.0042350888</v>
      </c>
      <c r="F10" s="11">
        <f t="shared" si="0"/>
        <v>4.4276629910800752E-2</v>
      </c>
      <c r="G10" s="10">
        <v>18791257.784846172</v>
      </c>
      <c r="H10" s="12">
        <f t="shared" si="1"/>
        <v>0.21392252629506769</v>
      </c>
    </row>
    <row r="11" spans="2:8" x14ac:dyDescent="0.25">
      <c r="B11" s="7" t="s">
        <v>10</v>
      </c>
      <c r="C11" s="8">
        <v>25685749.314495601</v>
      </c>
      <c r="D11" s="9">
        <f t="shared" si="2"/>
        <v>4.8462703697956896E-2</v>
      </c>
      <c r="E11" s="10">
        <v>1541732.9321143962</v>
      </c>
      <c r="F11" s="11">
        <f t="shared" si="0"/>
        <v>6.3855694417083678E-2</v>
      </c>
      <c r="G11" s="10">
        <v>6167119.655369401</v>
      </c>
      <c r="H11" s="12">
        <f t="shared" si="1"/>
        <v>0.31596068797206162</v>
      </c>
    </row>
    <row r="12" spans="2:8" x14ac:dyDescent="0.25">
      <c r="B12" s="7" t="s">
        <v>11</v>
      </c>
      <c r="C12" s="8">
        <v>68983141</v>
      </c>
      <c r="D12" s="9">
        <f>C12/$C$14</f>
        <v>0.13015425329837341</v>
      </c>
      <c r="E12" s="10">
        <v>1044204</v>
      </c>
      <c r="F12" s="11">
        <f t="shared" si="0"/>
        <v>1.5369742979640673E-2</v>
      </c>
      <c r="G12" s="10">
        <v>4078254</v>
      </c>
      <c r="H12" s="12">
        <f t="shared" si="1"/>
        <v>6.283431323129797E-2</v>
      </c>
    </row>
    <row r="13" spans="2:8" x14ac:dyDescent="0.25">
      <c r="B13" s="7" t="s">
        <v>12</v>
      </c>
      <c r="C13" s="8">
        <v>20176.7</v>
      </c>
      <c r="D13" s="9">
        <f>C13/$C$14</f>
        <v>3.8068479985932953E-5</v>
      </c>
      <c r="E13" s="10">
        <v>700.70999999999913</v>
      </c>
      <c r="F13" s="11">
        <f t="shared" si="0"/>
        <v>3.5978145398513711E-2</v>
      </c>
      <c r="G13" s="10">
        <v>8233.4700000000012</v>
      </c>
      <c r="H13" s="12">
        <f t="shared" si="1"/>
        <v>0.68938386014503628</v>
      </c>
    </row>
    <row r="14" spans="2:8" x14ac:dyDescent="0.25">
      <c r="B14" s="13" t="s">
        <v>13</v>
      </c>
      <c r="C14" s="14">
        <f>SUM(C8:C13)</f>
        <v>530010654.67955863</v>
      </c>
      <c r="D14" s="15">
        <f>C14/$C$14</f>
        <v>1</v>
      </c>
      <c r="E14" s="16">
        <v>18399410.965785623</v>
      </c>
      <c r="F14" s="17">
        <f>E14/($C14-E14)</f>
        <v>3.5963656373587033E-2</v>
      </c>
      <c r="G14" s="16">
        <v>68754751.695757568</v>
      </c>
      <c r="H14" s="18">
        <f t="shared" si="1"/>
        <v>0.14905988465620174</v>
      </c>
    </row>
    <row r="17" spans="2:8" x14ac:dyDescent="0.25">
      <c r="B17" s="2" t="s">
        <v>14</v>
      </c>
    </row>
    <row r="18" spans="2:8" x14ac:dyDescent="0.25">
      <c r="B18" s="33" t="s">
        <v>2</v>
      </c>
      <c r="C18" s="45" t="s">
        <v>15</v>
      </c>
      <c r="D18" s="46"/>
      <c r="E18" s="43" t="str">
        <f>E6</f>
        <v>Izmaiņa pret 30.06.2019.</v>
      </c>
      <c r="F18" s="44"/>
      <c r="G18" s="43" t="str">
        <f>G6</f>
        <v>Izmaiņa pret 31.12.2018.</v>
      </c>
      <c r="H18" s="44"/>
    </row>
    <row r="19" spans="2:8" x14ac:dyDescent="0.25">
      <c r="B19" s="34"/>
      <c r="C19" s="19" t="s">
        <v>16</v>
      </c>
      <c r="D19" s="6" t="s">
        <v>6</v>
      </c>
      <c r="E19" s="5" t="s">
        <v>5</v>
      </c>
      <c r="F19" s="6" t="s">
        <v>6</v>
      </c>
      <c r="G19" s="5" t="s">
        <v>5</v>
      </c>
      <c r="H19" s="6" t="s">
        <v>6</v>
      </c>
    </row>
    <row r="20" spans="2:8" x14ac:dyDescent="0.25">
      <c r="B20" s="7" t="s">
        <v>7</v>
      </c>
      <c r="C20" s="8">
        <v>144036</v>
      </c>
      <c r="D20" s="20">
        <f>C20/$C$26</f>
        <v>0.45142303750575891</v>
      </c>
      <c r="E20" s="10">
        <v>1849</v>
      </c>
      <c r="F20" s="11">
        <f>E20/($C20-E20)</f>
        <v>1.3004001772313924E-2</v>
      </c>
      <c r="G20" s="10">
        <v>5392</v>
      </c>
      <c r="H20" s="12">
        <f>IFERROR(G20/($C20-G20),"-")</f>
        <v>3.889097256282277E-2</v>
      </c>
    </row>
    <row r="21" spans="2:8" x14ac:dyDescent="0.25">
      <c r="B21" s="7" t="s">
        <v>8</v>
      </c>
      <c r="C21" s="8">
        <v>64889</v>
      </c>
      <c r="D21" s="20">
        <f t="shared" ref="D21:D26" si="3">C21/$C$26</f>
        <v>0.20336852926151233</v>
      </c>
      <c r="E21" s="10">
        <v>147</v>
      </c>
      <c r="F21" s="11">
        <f t="shared" ref="F21:F25" si="4">E21/($C21-E21)</f>
        <v>2.2705508016434462E-3</v>
      </c>
      <c r="G21" s="10">
        <v>630</v>
      </c>
      <c r="H21" s="12">
        <f t="shared" ref="H21:H25" si="5">IFERROR(G21/($C21-G21),"-")</f>
        <v>9.8040741374749059E-3</v>
      </c>
    </row>
    <row r="22" spans="2:8" x14ac:dyDescent="0.25">
      <c r="B22" s="7" t="s">
        <v>9</v>
      </c>
      <c r="C22" s="8">
        <v>72087</v>
      </c>
      <c r="D22" s="20">
        <f t="shared" si="3"/>
        <v>0.2259277715618154</v>
      </c>
      <c r="E22" s="10">
        <v>1681</v>
      </c>
      <c r="F22" s="11">
        <f t="shared" si="4"/>
        <v>2.3875806039258016E-2</v>
      </c>
      <c r="G22" s="10">
        <v>5849</v>
      </c>
      <c r="H22" s="12">
        <f t="shared" si="5"/>
        <v>8.8302786919894918E-2</v>
      </c>
    </row>
    <row r="23" spans="2:8" x14ac:dyDescent="0.25">
      <c r="B23" s="7" t="s">
        <v>10</v>
      </c>
      <c r="C23" s="8">
        <v>25126</v>
      </c>
      <c r="D23" s="20">
        <f t="shared" si="3"/>
        <v>7.8747363439485255E-2</v>
      </c>
      <c r="E23" s="10">
        <v>1156</v>
      </c>
      <c r="F23" s="11">
        <f t="shared" si="4"/>
        <v>4.8226950354609929E-2</v>
      </c>
      <c r="G23" s="10">
        <v>3386</v>
      </c>
      <c r="H23" s="12">
        <f t="shared" si="5"/>
        <v>0.15574977000919962</v>
      </c>
    </row>
    <row r="24" spans="2:8" x14ac:dyDescent="0.25">
      <c r="B24" s="7" t="s">
        <v>11</v>
      </c>
      <c r="C24" s="8">
        <v>12919</v>
      </c>
      <c r="D24" s="20">
        <f t="shared" si="3"/>
        <v>4.0489420849904881E-2</v>
      </c>
      <c r="E24" s="10">
        <v>-11</v>
      </c>
      <c r="F24" s="11">
        <f t="shared" si="4"/>
        <v>-8.5073472544470227E-4</v>
      </c>
      <c r="G24" s="10">
        <v>-39</v>
      </c>
      <c r="H24" s="12">
        <f t="shared" si="5"/>
        <v>-3.009723722796728E-3</v>
      </c>
    </row>
    <row r="25" spans="2:8" x14ac:dyDescent="0.25">
      <c r="B25" s="7" t="s">
        <v>12</v>
      </c>
      <c r="C25" s="8">
        <v>14</v>
      </c>
      <c r="D25" s="20">
        <f t="shared" si="3"/>
        <v>4.3877381523234643E-5</v>
      </c>
      <c r="E25" s="10">
        <v>0</v>
      </c>
      <c r="F25" s="11">
        <f t="shared" si="4"/>
        <v>0</v>
      </c>
      <c r="G25" s="10">
        <v>4</v>
      </c>
      <c r="H25" s="12">
        <f t="shared" si="5"/>
        <v>0.4</v>
      </c>
    </row>
    <row r="26" spans="2:8" x14ac:dyDescent="0.25">
      <c r="B26" s="13" t="s">
        <v>13</v>
      </c>
      <c r="C26" s="14">
        <f>SUM(C20:C25)</f>
        <v>319071</v>
      </c>
      <c r="D26" s="21">
        <f t="shared" si="3"/>
        <v>1</v>
      </c>
      <c r="E26" s="16">
        <v>4822</v>
      </c>
      <c r="F26" s="17">
        <f>E26/($C26-E26)</f>
        <v>1.5344519791630203E-2</v>
      </c>
      <c r="G26" s="16">
        <v>15222</v>
      </c>
      <c r="H26" s="18">
        <f>IFERROR(G26/($C26-G26),"-")</f>
        <v>5.0097252253586487E-2</v>
      </c>
    </row>
    <row r="29" spans="2:8" x14ac:dyDescent="0.25">
      <c r="B29" s="2" t="s">
        <v>17</v>
      </c>
    </row>
    <row r="30" spans="2:8" x14ac:dyDescent="0.25">
      <c r="B30" s="33" t="s">
        <v>2</v>
      </c>
      <c r="C30" s="35" t="s">
        <v>17</v>
      </c>
      <c r="D30" s="36"/>
      <c r="E30" s="36"/>
      <c r="F30" s="36"/>
      <c r="G30" s="36"/>
      <c r="H30" s="37"/>
    </row>
    <row r="31" spans="2:8" ht="30" customHeight="1" x14ac:dyDescent="0.25">
      <c r="B31" s="34"/>
      <c r="C31" s="22" t="s">
        <v>18</v>
      </c>
      <c r="D31" s="3" t="s">
        <v>19</v>
      </c>
      <c r="E31" s="3" t="s">
        <v>20</v>
      </c>
      <c r="F31" s="3" t="s">
        <v>21</v>
      </c>
      <c r="G31" s="3" t="s">
        <v>22</v>
      </c>
      <c r="H31" s="23" t="s">
        <v>23</v>
      </c>
    </row>
    <row r="32" spans="2:8" x14ac:dyDescent="0.25">
      <c r="B32" s="7" t="s">
        <v>7</v>
      </c>
      <c r="C32" s="24">
        <v>7.5852497081066672E-2</v>
      </c>
      <c r="D32" s="25">
        <v>4.5622334336227352E-2</v>
      </c>
      <c r="E32" s="25">
        <v>1.8996853204301337E-2</v>
      </c>
      <c r="F32" s="25">
        <v>1.7963954828211851E-2</v>
      </c>
      <c r="G32" s="25">
        <v>2.2308741688196493E-2</v>
      </c>
      <c r="H32" s="26">
        <v>3.2070381514274264E-2</v>
      </c>
    </row>
    <row r="33" spans="2:10" x14ac:dyDescent="0.25">
      <c r="B33" s="7" t="s">
        <v>8</v>
      </c>
      <c r="C33" s="27">
        <v>0.11638906089591677</v>
      </c>
      <c r="D33" s="28">
        <v>5.0505479714789907E-2</v>
      </c>
      <c r="E33" s="28">
        <v>2.3035549910731166E-2</v>
      </c>
      <c r="F33" s="28">
        <v>2.5954675860351106E-2</v>
      </c>
      <c r="G33" s="28">
        <v>2.9616650038762113E-2</v>
      </c>
      <c r="H33" s="29">
        <v>3.7657878365937182E-2</v>
      </c>
    </row>
    <row r="34" spans="2:10" x14ac:dyDescent="0.25">
      <c r="B34" s="7" t="s">
        <v>9</v>
      </c>
      <c r="C34" s="27">
        <v>9.707670535497083E-2</v>
      </c>
      <c r="D34" s="28">
        <v>3.2343573385845807E-2</v>
      </c>
      <c r="E34" s="28">
        <v>2.5401365948578176E-2</v>
      </c>
      <c r="F34" s="28">
        <v>3.9523078563935637E-2</v>
      </c>
      <c r="G34" s="28">
        <v>3.8293230073112902E-2</v>
      </c>
      <c r="H34" s="29">
        <v>4.0510541285281379E-2</v>
      </c>
    </row>
    <row r="35" spans="2:10" x14ac:dyDescent="0.25">
      <c r="B35" s="7" t="s">
        <v>10</v>
      </c>
      <c r="C35" s="27">
        <v>0.17524724162159805</v>
      </c>
      <c r="D35" s="28">
        <v>4.4806539923448144E-2</v>
      </c>
      <c r="E35" s="28">
        <v>4.303484659010904E-2</v>
      </c>
      <c r="F35" s="28">
        <v>7.0996850436666328E-2</v>
      </c>
      <c r="G35" s="28">
        <v>6.1181324477082799E-2</v>
      </c>
      <c r="H35" s="29">
        <v>6.617430236879622E-2</v>
      </c>
    </row>
    <row r="36" spans="2:10" x14ac:dyDescent="0.25">
      <c r="B36" s="7" t="s">
        <v>11</v>
      </c>
      <c r="C36" s="27">
        <v>6.3E-2</v>
      </c>
      <c r="D36" s="28">
        <v>2.98E-2</v>
      </c>
      <c r="E36" s="28">
        <v>1.6299999999999999E-2</v>
      </c>
      <c r="F36" s="28">
        <v>2.06E-2</v>
      </c>
      <c r="G36" s="28">
        <v>2.24E-2</v>
      </c>
      <c r="H36" s="29">
        <v>3.78E-2</v>
      </c>
    </row>
    <row r="37" spans="2:10" x14ac:dyDescent="0.25">
      <c r="B37" s="7" t="s">
        <v>12</v>
      </c>
      <c r="C37" s="27">
        <v>2.3E-3</v>
      </c>
      <c r="D37" s="28">
        <v>1.5E-3</v>
      </c>
      <c r="E37" s="28">
        <v>3.2000000000000002E-3</v>
      </c>
      <c r="F37" s="28">
        <v>7.4000000000000003E-3</v>
      </c>
      <c r="G37" s="28" t="s">
        <v>29</v>
      </c>
      <c r="H37" s="29" t="s">
        <v>29</v>
      </c>
    </row>
    <row r="38" spans="2:10" x14ac:dyDescent="0.25">
      <c r="B38" s="13" t="s">
        <v>13</v>
      </c>
      <c r="C38" s="30">
        <v>8.868409967293911E-2</v>
      </c>
      <c r="D38" s="31">
        <v>4.1503154988768165E-2</v>
      </c>
      <c r="E38" s="31">
        <v>2.1638730686303047E-2</v>
      </c>
      <c r="F38" s="31">
        <v>2.628268232201662E-2</v>
      </c>
      <c r="G38" s="31">
        <v>2.839670159836051E-2</v>
      </c>
      <c r="H38" s="32">
        <v>3.6912845301182773E-2</v>
      </c>
      <c r="J38" s="1" t="s">
        <v>24</v>
      </c>
    </row>
    <row r="41" spans="2:10" ht="39.75" customHeight="1" x14ac:dyDescent="0.25">
      <c r="B41" s="38" t="s">
        <v>25</v>
      </c>
      <c r="C41" s="38"/>
      <c r="D41" s="38"/>
      <c r="E41" s="38"/>
      <c r="F41" s="38"/>
      <c r="G41" s="38"/>
    </row>
    <row r="42" spans="2:10" x14ac:dyDescent="0.25">
      <c r="B42" s="39" t="s">
        <v>26</v>
      </c>
      <c r="C42" s="39"/>
      <c r="D42" s="39"/>
      <c r="E42" s="39"/>
      <c r="F42" s="39"/>
      <c r="G42" s="39"/>
    </row>
    <row r="43" spans="2:10" ht="25.5" customHeight="1" x14ac:dyDescent="0.25">
      <c r="B43" s="38" t="s">
        <v>27</v>
      </c>
      <c r="C43" s="38"/>
      <c r="D43" s="38"/>
      <c r="E43" s="38"/>
      <c r="F43" s="38"/>
      <c r="G43" s="38"/>
    </row>
    <row r="44" spans="2:10" x14ac:dyDescent="0.25">
      <c r="B44" s="39" t="s">
        <v>28</v>
      </c>
      <c r="C44" s="39"/>
      <c r="D44" s="39"/>
      <c r="E44" s="39"/>
      <c r="F44" s="39"/>
      <c r="G44" s="39"/>
    </row>
  </sheetData>
  <mergeCells count="15">
    <mergeCell ref="B44:G44"/>
    <mergeCell ref="B2:H2"/>
    <mergeCell ref="B6:B7"/>
    <mergeCell ref="C6:D6"/>
    <mergeCell ref="E6:F6"/>
    <mergeCell ref="G6:H6"/>
    <mergeCell ref="B18:B19"/>
    <mergeCell ref="C18:D18"/>
    <mergeCell ref="E18:F18"/>
    <mergeCell ref="G18:H18"/>
    <mergeCell ref="B30:B31"/>
    <mergeCell ref="C30:H30"/>
    <mergeCell ref="B41:G41"/>
    <mergeCell ref="B42:G42"/>
    <mergeCell ref="B43:G43"/>
  </mergeCells>
  <pageMargins left="0.70866141732283472" right="0.70866141732283472" top="0.74803149606299213" bottom="0.74803149606299213" header="0.31496062992125984" footer="0.31496062992125984"/>
  <pageSetup paperSize="9" scale="76"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Kopsavilkums 30.09.2019</vt:lpstr>
      <vt:lpstr>'Kopsavilkums 30.09.2019'!Print_Area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Arnis Jakovels</dc:creator>
  <cp:lastModifiedBy>Arnis Jakovels</cp:lastModifiedBy>
  <dcterms:created xsi:type="dcterms:W3CDTF">2019-10-22T12:16:39Z</dcterms:created>
  <dcterms:modified xsi:type="dcterms:W3CDTF">2019-12-17T10:51:28Z</dcterms:modified>
</cp:coreProperties>
</file>