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930" windowWidth="14595" windowHeight="4815" tabRatio="614" activeTab="4"/>
  </bookViews>
  <sheets>
    <sheet name="1.pielikums" sheetId="1" r:id="rId1"/>
    <sheet name="2.pielikums" sheetId="2" r:id="rId2"/>
    <sheet name="3.pielikums" sheetId="3" r:id="rId3"/>
    <sheet name="4.pielikums" sheetId="4" r:id="rId4"/>
    <sheet name="4.1 pielik." sheetId="5" r:id="rId5"/>
  </sheets>
  <externalReferences>
    <externalReference r:id="rId8"/>
  </externalReferences>
  <definedNames>
    <definedName name="_xlnm.Print_Area" localSheetId="3">'4.pielikums'!$A:$IV</definedName>
  </definedNames>
  <calcPr fullCalcOnLoad="1" fullPrecision="0"/>
</workbook>
</file>

<file path=xl/sharedStrings.xml><?xml version="1.0" encoding="utf-8"?>
<sst xmlns="http://schemas.openxmlformats.org/spreadsheetml/2006/main" count="381" uniqueCount="228">
  <si>
    <t xml:space="preserve">Ieguldījumu apliecības un tām pielīdzināmie </t>
  </si>
  <si>
    <t xml:space="preserve">PĀRĒJIE FINANŠU INSTRUMENTI KOPĀ </t>
  </si>
  <si>
    <t>(11000+...+13000)</t>
  </si>
  <si>
    <t xml:space="preserve">LATVIJAS REPUBLIKA KOPĀ </t>
  </si>
  <si>
    <t>1.daļa Latvijas Republika</t>
  </si>
  <si>
    <t xml:space="preserve">Parāda vērtspapīri un citi vērtspapīri ar fiksētu </t>
  </si>
  <si>
    <t>4.pielikums</t>
  </si>
  <si>
    <t>Ieguldījumu fonda ieguldījumu portfeļa pārskats</t>
  </si>
  <si>
    <t>(latos)</t>
  </si>
  <si>
    <t>2.daļa Pārējās valstis</t>
  </si>
  <si>
    <t>Kopā (22110+22120+22130)</t>
  </si>
  <si>
    <t>(21000+...+23000)</t>
  </si>
  <si>
    <t>IEGULDĪJUMU PORTFELIS</t>
  </si>
  <si>
    <t>(10000+20000)</t>
  </si>
  <si>
    <t>Atlīdzība līdzekļu pārvaldātājam</t>
  </si>
  <si>
    <t xml:space="preserve">Pārējie ieguldījumu plāna pārvaldes izdevumi </t>
  </si>
  <si>
    <t>Pārdoto ieguldījumu vērtības (pieaugums)/samazinājums,</t>
  </si>
  <si>
    <t>(0303+0304)</t>
  </si>
  <si>
    <t xml:space="preserve">Realizētais ieguldījumu vērtības pieaugums/(samazinājums) </t>
  </si>
  <si>
    <t>(0301–0302)</t>
  </si>
  <si>
    <t xml:space="preserve">Realizētā ieguldījumu pārdošanas peļņa/(zaudējumi)  </t>
  </si>
  <si>
    <t>UPDK 0651103</t>
  </si>
  <si>
    <t>Neto aktīvu kustības pārskats</t>
  </si>
  <si>
    <t xml:space="preserve">No Valsts sociālās apdrošināšanas aģentūras saņemtās </t>
  </si>
  <si>
    <t>naudas summa</t>
  </si>
  <si>
    <t>No Valsts sociālās apdrošināšanas aģentūras izmaksātās un</t>
  </si>
  <si>
    <t>izmaksājamās naudas summas</t>
  </si>
  <si>
    <t>Kopā (0200+0300-0400)</t>
  </si>
  <si>
    <t>Ieguldījumu plāna daļu skaits pārskata gada sākumā</t>
  </si>
  <si>
    <t>Ieguldījumu plāna daļu skaits pārskata gada beigās</t>
  </si>
  <si>
    <t xml:space="preserve">Neto aktīvi uz vienu ieguldījumu plāna daļu pārskata gada sākumā </t>
  </si>
  <si>
    <t xml:space="preserve">Tie rādītāji, kas ienākumu un izdevumu pārskata posteņu izkārtojumā uzrādīti iekavās, neto aktīvu kustības  pārskatā iekļaujami ar mīnus    </t>
  </si>
  <si>
    <t>zīmi</t>
  </si>
  <si>
    <t>Pozīcijas</t>
  </si>
  <si>
    <t>Vērts-</t>
  </si>
  <si>
    <t>papīru</t>
  </si>
  <si>
    <t>daudzums</t>
  </si>
  <si>
    <t>(gabalos)</t>
  </si>
  <si>
    <t xml:space="preserve">Iegādes </t>
  </si>
  <si>
    <t>vērtība</t>
  </si>
  <si>
    <t>Uzskaites</t>
  </si>
  <si>
    <t xml:space="preserve">pārskaita </t>
  </si>
  <si>
    <t>datumā</t>
  </si>
  <si>
    <t>vērtības attie-</t>
  </si>
  <si>
    <t xml:space="preserve">cība pret </t>
  </si>
  <si>
    <t>aktīvu kop-</t>
  </si>
  <si>
    <t xml:space="preserve">summu </t>
  </si>
  <si>
    <t>pārsk.datumā %</t>
  </si>
  <si>
    <t>ienākumu</t>
  </si>
  <si>
    <t xml:space="preserve">Parāda vērtspapīri un citi vērtspapīri ar fiksētu  </t>
  </si>
  <si>
    <t>vērtspapīri</t>
  </si>
  <si>
    <t>VAS Latvijas Hipotēku un Zemes banka</t>
  </si>
  <si>
    <t>AS Pirmā banka</t>
  </si>
  <si>
    <t>AS Unibanka</t>
  </si>
  <si>
    <t>AS Parekss banka</t>
  </si>
  <si>
    <t>1. AS Unibanka obligācijas</t>
  </si>
  <si>
    <t>Ieguldījumu fonda pārvaldnieks  _________________    Raimonds Vesers</t>
  </si>
  <si>
    <t xml:space="preserve">Kopā </t>
  </si>
  <si>
    <t>Kopā</t>
  </si>
  <si>
    <t>Kopā (21110+21120+21130)</t>
  </si>
  <si>
    <t xml:space="preserve">   Kopā </t>
  </si>
  <si>
    <t>2. LHZB ķīlu zīmes</t>
  </si>
  <si>
    <t>aktīvu kopsummu</t>
  </si>
  <si>
    <r>
      <t xml:space="preserve">Ieguldījumu sabiedrības nosaukums </t>
    </r>
    <r>
      <rPr>
        <b/>
        <sz val="9"/>
        <rFont val="Arial"/>
        <family val="2"/>
      </rPr>
      <t>"Hansa Fondi"</t>
    </r>
  </si>
  <si>
    <t>vērtības attiecība pret</t>
  </si>
  <si>
    <t>Parāda vērtspapīri un citi vērtspapīri ar fiksētu ienākumu</t>
  </si>
  <si>
    <t xml:space="preserve">Pārējās valstīs KOPĀ </t>
  </si>
  <si>
    <t>Neto aktīvi pārskata gada sākumā</t>
  </si>
  <si>
    <t xml:space="preserve">Ieguldījumu rezultātā gūtais neto aktīvu pieaugums/(samazinājums)1 </t>
  </si>
  <si>
    <t xml:space="preserve">Neto aktīvu pieaugums/(samazinājums) pārskata periodā </t>
  </si>
  <si>
    <t>3.pielikums</t>
  </si>
  <si>
    <t>Valsts un pašvaldību parāda vērtspapīri</t>
  </si>
  <si>
    <t>1. Latvijas valdība</t>
  </si>
  <si>
    <t>Komercsabiedrību parāda vērtspapīri</t>
  </si>
  <si>
    <t xml:space="preserve"> Pārējo emitentu vērtspapīri</t>
  </si>
  <si>
    <r>
      <t xml:space="preserve">Ieguldījumu plāna nosaukums </t>
    </r>
    <r>
      <rPr>
        <b/>
        <sz val="12"/>
        <rFont val="Arial"/>
        <family val="2"/>
      </rPr>
      <t>Stabilitāte</t>
    </r>
  </si>
  <si>
    <t>Kopā (11110+11120+11130)</t>
  </si>
  <si>
    <t>Nerealizētais ieguldījumu vērtības pieaugums/(samazinājums)</t>
  </si>
  <si>
    <t>Kopā (0305+0306)</t>
  </si>
  <si>
    <t>Ieguldījumu rezultātā gūtais neto aktīvu pieaugums/(samazinājums)</t>
  </si>
  <si>
    <t>(0100–0200+0300+0400–0500)</t>
  </si>
  <si>
    <t xml:space="preserve">kas atzīts iepriekšējos pārskata periodos </t>
  </si>
  <si>
    <t>0201</t>
  </si>
  <si>
    <t>0202</t>
  </si>
  <si>
    <t>0203</t>
  </si>
  <si>
    <t>0204</t>
  </si>
  <si>
    <t>0205</t>
  </si>
  <si>
    <t>0301</t>
  </si>
  <si>
    <t>0302</t>
  </si>
  <si>
    <t>0303</t>
  </si>
  <si>
    <t>0304</t>
  </si>
  <si>
    <t>0305</t>
  </si>
  <si>
    <t>0306</t>
  </si>
  <si>
    <t>Ārvalstu valūtas pārvērtēšanas peļņa/(zaudējumi)</t>
  </si>
  <si>
    <t xml:space="preserve">Ieguldījumu fonda pārvaldnieks  _________________    Raimonds Vesers                </t>
  </si>
  <si>
    <t>KOPĀ SAISTĪBAS (1000+...+1500)</t>
  </si>
  <si>
    <t>NETO AKTĪVI (0500–1600)</t>
  </si>
  <si>
    <t>Finansu ieguldījumi</t>
  </si>
  <si>
    <t xml:space="preserve">Tie rādītāji, kas ienākumu un izdevumu pārskata posteņu izkārtojumā uzrādīti iekavās, ienākumu un izdevumu pārskatā iekļaujami ar mīnus    </t>
  </si>
  <si>
    <t>2.pielikums</t>
  </si>
  <si>
    <t>LV0000560027  06.11.2003</t>
  </si>
  <si>
    <t>LV0000570034  08.05.2007</t>
  </si>
  <si>
    <t>LV0000570026  26.01.2006</t>
  </si>
  <si>
    <t>LV0000570018  24.03.2005</t>
  </si>
  <si>
    <t>Jāiesnied Finanšu un kapitāla tirgus komisijai</t>
  </si>
  <si>
    <t xml:space="preserve">Neto aktīvi uz vienu ieguldījumu plāna daļu pārskata perioda beigās </t>
  </si>
  <si>
    <t>"Valsts fondēto pensiju shēmas līdzekļu pārvaldīšanas</t>
  </si>
  <si>
    <t>pārskatu sagatavošanas noteikumu"</t>
  </si>
  <si>
    <t>UPDK 0651101</t>
  </si>
  <si>
    <t>Ieguldījumu plāna aktīvu un saistību pārskats</t>
  </si>
  <si>
    <t>Atlikumi iepriek-</t>
  </si>
  <si>
    <t>šējā pārskata gada</t>
  </si>
  <si>
    <t>beigās</t>
  </si>
  <si>
    <t>Kopā (0301+0302)</t>
  </si>
  <si>
    <t>KOPĀ AKTĪVI (0100+...+0400)</t>
  </si>
  <si>
    <t>Atvasinātie līgumi</t>
  </si>
  <si>
    <t>Ieguldījumu plāna daļu dzēšanas parādi</t>
  </si>
  <si>
    <r>
      <t xml:space="preserve">Ieguldījumu plāna nosaukums </t>
    </r>
    <r>
      <rPr>
        <b/>
        <sz val="10"/>
        <rFont val="Arial"/>
        <family val="2"/>
      </rPr>
      <t>Stabilitāte</t>
    </r>
  </si>
  <si>
    <t>Ieguldījumu plāna ienākumu un izdevumu pārskats</t>
  </si>
  <si>
    <t>UPDK 0651102</t>
  </si>
  <si>
    <t>Procentu ienākumi par prasībām kredītiestādēm</t>
  </si>
  <si>
    <t>Procentu ienākumi par parāda vērtspapīriem</t>
  </si>
  <si>
    <t xml:space="preserve">               </t>
  </si>
  <si>
    <t xml:space="preserve">        </t>
  </si>
  <si>
    <t>Atlikumi 2003.gada</t>
  </si>
  <si>
    <t>1.pielikums</t>
  </si>
  <si>
    <r>
      <t xml:space="preserve">2. daļa </t>
    </r>
    <r>
      <rPr>
        <b/>
        <sz val="10"/>
        <rFont val="Arial"/>
        <family val="2"/>
      </rPr>
      <t xml:space="preserve">SAISTĪBAS   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</t>
    </r>
  </si>
  <si>
    <t>Ieguldījumu sabiedrības valdes priekšsēdētājs ___________________  Raimonds Vesers</t>
  </si>
  <si>
    <t xml:space="preserve">                                                                                                                              </t>
  </si>
  <si>
    <t>UPDK 0651104</t>
  </si>
  <si>
    <t>FONDU BIRŽĀ TIRGOTIE VĒRTSPAPĪRI</t>
  </si>
  <si>
    <t>Komercsabiedrību kapitāla vērtspapīri</t>
  </si>
  <si>
    <t>Pārējo emitentu kapitāla vērtspapīri</t>
  </si>
  <si>
    <t>Kopā (11210+11220)</t>
  </si>
  <si>
    <t>Ieguldījumu fondu ieguldījumu apliecības</t>
  </si>
  <si>
    <t>FONDU BIRŽĀ TIRGOTIE VĒRTSPAPĪRI KOPĀ</t>
  </si>
  <si>
    <t>(11100+…+11400)</t>
  </si>
  <si>
    <t>PĀRĒJIE VĒRTSPAPĪRI</t>
  </si>
  <si>
    <t>Kopā (12110+12120)</t>
  </si>
  <si>
    <t xml:space="preserve">PĀRĒJIE VĒRTSPAPĪRI KOPĀ </t>
  </si>
  <si>
    <t>(12100+ …+12400)</t>
  </si>
  <si>
    <t>Termiņnoguldījumi kredītiestādēs</t>
  </si>
  <si>
    <t>FONDU BIRŽĀS TIRGOTIE VĒRTSPAPĪRI</t>
  </si>
  <si>
    <t>Emitenta</t>
  </si>
  <si>
    <t>(darījumu</t>
  </si>
  <si>
    <t>partnera)</t>
  </si>
  <si>
    <t>izcelsmes</t>
  </si>
  <si>
    <t>valsts</t>
  </si>
  <si>
    <t>Kopā (21210+21220)</t>
  </si>
  <si>
    <t xml:space="preserve"> KOPĀ (22100+...+22400)</t>
  </si>
  <si>
    <t>(22100+ …+22500)</t>
  </si>
  <si>
    <t>Nodokļi un nodevas</t>
  </si>
  <si>
    <t>Dividendes</t>
  </si>
  <si>
    <t xml:space="preserve">Akcijas  un citi vērtspapīri ar nefiksētu ienākumu  </t>
  </si>
  <si>
    <t xml:space="preserve">PĀRĒJIE FINANŠU INSTRUMENTI </t>
  </si>
  <si>
    <t>Pārējo emitentu parāda vērtspapīri</t>
  </si>
  <si>
    <t xml:space="preserve">Noguldījumi kredītiestādēs </t>
  </si>
  <si>
    <t>NEKUSTAMAIS ĪPAŠUMS</t>
  </si>
  <si>
    <t xml:space="preserve">  t.sk. apgrūtinātais nekustamais īpašums </t>
  </si>
  <si>
    <t>0100</t>
  </si>
  <si>
    <t>Pozīcijas nosaukums</t>
  </si>
  <si>
    <t>kods</t>
  </si>
  <si>
    <t>A</t>
  </si>
  <si>
    <t>B</t>
  </si>
  <si>
    <t>Prasības uz pieprasījumu pret kredītiestādēm</t>
  </si>
  <si>
    <t>Akcijas un citi vērtspapīri ar nefiksētu ienākumu</t>
  </si>
  <si>
    <t>Atvasinātie finanšu instrumenti</t>
  </si>
  <si>
    <t>Nākamo periodu izdevumi un uzkrātie ienākumi</t>
  </si>
  <si>
    <t>Nākamo periodu izdevumi</t>
  </si>
  <si>
    <t>Uzkrātie ienākumi</t>
  </si>
  <si>
    <t>Pārējie aktīvi</t>
  </si>
  <si>
    <t xml:space="preserve">       </t>
  </si>
  <si>
    <t>0200</t>
  </si>
  <si>
    <t>0300</t>
  </si>
  <si>
    <t>0400</t>
  </si>
  <si>
    <t>0500</t>
  </si>
  <si>
    <t>0600</t>
  </si>
  <si>
    <t>0700</t>
  </si>
  <si>
    <t>0101</t>
  </si>
  <si>
    <t>0102</t>
  </si>
  <si>
    <t>0103</t>
  </si>
  <si>
    <t>0104</t>
  </si>
  <si>
    <t>0800</t>
  </si>
  <si>
    <t>0900</t>
  </si>
  <si>
    <t>Saistības pret aktīvu pircējiem no repo darījumiem</t>
  </si>
  <si>
    <t>Nākamo periodu ienākumi un uzkrātie izdevumi</t>
  </si>
  <si>
    <t>Uzkrājumi saistībām un maksājumiem</t>
  </si>
  <si>
    <t>Pārējās saistības</t>
  </si>
  <si>
    <r>
      <t xml:space="preserve">Ieguldījumu sabiedrības nosaukums </t>
    </r>
    <r>
      <rPr>
        <b/>
        <sz val="10"/>
        <rFont val="Arial"/>
        <family val="2"/>
      </rPr>
      <t>"Hansa Fondi"</t>
    </r>
  </si>
  <si>
    <t>Reģistrācijas numurs 40003337582</t>
  </si>
  <si>
    <r>
      <t xml:space="preserve">1.daļa </t>
    </r>
    <r>
      <rPr>
        <b/>
        <sz val="10"/>
        <rFont val="Arial"/>
        <family val="2"/>
      </rPr>
      <t>AKTĪVI</t>
    </r>
  </si>
  <si>
    <t xml:space="preserve">Pozīcijas </t>
  </si>
  <si>
    <t xml:space="preserve">              </t>
  </si>
  <si>
    <t xml:space="preserve">Ieguldījumu fonda pārvaldnieks  _________________    Raimonds Vesers                   </t>
  </si>
  <si>
    <t>Izpildītājs Inese Kivleniece 7024297, inese.kivleniece@hansabanka.lv</t>
  </si>
  <si>
    <t>IENĀKUMI</t>
  </si>
  <si>
    <t>Pārējie ienākumi</t>
  </si>
  <si>
    <t>Kopā (0101+...+0104)</t>
  </si>
  <si>
    <t>IZDEVUMI</t>
  </si>
  <si>
    <t>Atlīdzība turētājbankai</t>
  </si>
  <si>
    <t>Procentu izdevumi</t>
  </si>
  <si>
    <t>Pārējie izdevumi</t>
  </si>
  <si>
    <t>Kopā (0201+...+0205)</t>
  </si>
  <si>
    <t>IEGULDĪJUMU VĒRTĪBAS PIEAUGUMS/(SAMAZINĀJUMS)</t>
  </si>
  <si>
    <t xml:space="preserve">Pārskata perioda ienākumi no ieguldījumu pārdošanas </t>
  </si>
  <si>
    <t>Pārskata periodā pārdoto ieguldījumu iegādes vērtība</t>
  </si>
  <si>
    <t>Neto aktīvi pārskata perioda beigās (0100+0500)</t>
  </si>
  <si>
    <t>(0600:0800)</t>
  </si>
  <si>
    <t>(0100:0700)</t>
  </si>
  <si>
    <t>15 darbadienu laikā pēc pārskata datuma</t>
  </si>
  <si>
    <t>LV0000570017  14.02.2013</t>
  </si>
  <si>
    <t>1.Mobile TeleSystems Finance S.A. 
(garantē “Мобильные ТелеСистемы”) 30.01.2008</t>
  </si>
  <si>
    <t>2.PGNiG Finance BV 
(garantē Polskie Górnictwo Naftowe i Gazownictwo) 30.10.2006</t>
  </si>
  <si>
    <t>3.OAO "Газпром"  25.04.2007 
(dalība aizdevumā, emitents Citigroup Global Markets)</t>
  </si>
  <si>
    <t>Krievija</t>
  </si>
  <si>
    <t>4.Gazinvest Finance BV 22.12.2003
(garantē “Газпромбанк”)</t>
  </si>
  <si>
    <t>5.Kazkommerts International BV 16.04.2013
(garantē “Казкоммерцбанк”)</t>
  </si>
  <si>
    <t>1. Nordic Investment Bank obligācijas 25.07.2007</t>
  </si>
  <si>
    <t>Somija</t>
  </si>
  <si>
    <t>decembrī</t>
  </si>
  <si>
    <t>31.decembrī</t>
  </si>
  <si>
    <t>LV0000540722  07.05.2004</t>
  </si>
  <si>
    <t>6. Bayer AG obligācijas</t>
  </si>
  <si>
    <t>7.Vnestorgbank</t>
  </si>
  <si>
    <t>Polija</t>
  </si>
  <si>
    <t>Vācija</t>
  </si>
  <si>
    <t>Lielbritānijs valdības obligācijas</t>
  </si>
  <si>
    <t>Lielbritānija</t>
  </si>
</sst>
</file>

<file path=xl/styles.xml><?xml version="1.0" encoding="utf-8"?>
<styleSheet xmlns="http://schemas.openxmlformats.org/spreadsheetml/2006/main">
  <numFmts count="6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_(&quot;$&quot;* #,##0.000_);_(&quot;$&quot;* \(#,##0.000\);_(&quot;$&quot;* &quot;-&quot;??_);_(@_)"/>
    <numFmt numFmtId="184" formatCode="00000"/>
    <numFmt numFmtId="185" formatCode="0.0000000"/>
    <numFmt numFmtId="186" formatCode="0.000000"/>
    <numFmt numFmtId="187" formatCode="0.00000"/>
    <numFmt numFmtId="188" formatCode="0.00_);[Red]\(0.00\)"/>
    <numFmt numFmtId="189" formatCode="_(* #,##0.0_);_(* \(#,##0.0\);_(* &quot;-&quot;_);_(@_)"/>
    <numFmt numFmtId="190" formatCode="_(* #,##0.00_);_(* \(#,##0.00\);_(* &quot;-&quot;_);_(@_)"/>
    <numFmt numFmtId="191" formatCode="_(* #,##0.000_);_(* \(#,##0.000\);_(* &quot;-&quot;_);_(@_)"/>
    <numFmt numFmtId="192" formatCode="_(* #,##0.0000_);_(* \(#,##0.0000\);_(* &quot;-&quot;_);_(@_)"/>
    <numFmt numFmtId="193" formatCode="#,##0.0"/>
    <numFmt numFmtId="194" formatCode="mmmm\ d\,\ yyyy"/>
    <numFmt numFmtId="195" formatCode="#,##0.00_ ;[Red]\-#,##0.00\ "/>
    <numFmt numFmtId="196" formatCode="#,##0\ _L_s;\(#,##0\)\ _L_s"/>
    <numFmt numFmtId="197" formatCode="#,##0.00000000000000"/>
    <numFmt numFmtId="198" formatCode="mm/dd/yyyy"/>
    <numFmt numFmtId="199" formatCode="#,##0.000"/>
    <numFmt numFmtId="200" formatCode="#,##0.0000"/>
    <numFmt numFmtId="201" formatCode="#,##0.00000"/>
    <numFmt numFmtId="202" formatCode="#,##0.0000000000000"/>
    <numFmt numFmtId="203" formatCode="#,##0.000000000000"/>
    <numFmt numFmtId="204" formatCode="#,##0.00000000000"/>
    <numFmt numFmtId="205" formatCode="#,##0.0000000000"/>
    <numFmt numFmtId="206" formatCode="#,##0.000000000"/>
    <numFmt numFmtId="207" formatCode="#,##0.00000000"/>
    <numFmt numFmtId="208" formatCode="#,##0.0000000"/>
    <numFmt numFmtId="209" formatCode="#,##0.000000"/>
    <numFmt numFmtId="210" formatCode="0.000_);[Red]\(0.000\)"/>
    <numFmt numFmtId="211" formatCode="0.0000_);[Red]\(0.0000\)"/>
    <numFmt numFmtId="212" formatCode="_(* #,##0.0_);_(* \(#,##0.0\);_(* &quot;-&quot;??_);_(@_)"/>
    <numFmt numFmtId="213" formatCode="_(* #,##0_);_(* \(#,##0\);_(* &quot;-&quot;??_);_(@_)"/>
    <numFmt numFmtId="214" formatCode="_(* #,##0.000_);_(* \(#,##0.000\);_(* &quot;-&quot;??_);_(@_)"/>
    <numFmt numFmtId="215" formatCode="0.000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9" xfId="0" applyFont="1" applyBorder="1" applyAlignment="1" quotePrefix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 quotePrefix="1">
      <alignment/>
    </xf>
    <xf numFmtId="0" fontId="5" fillId="0" borderId="12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Font="1" applyBorder="1" applyAlignment="1">
      <alignment/>
    </xf>
    <xf numFmtId="190" fontId="1" fillId="0" borderId="6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0" fillId="0" borderId="11" xfId="0" applyBorder="1" applyAlignment="1" quotePrefix="1">
      <alignment/>
    </xf>
    <xf numFmtId="0" fontId="0" fillId="0" borderId="1" xfId="0" applyBorder="1" applyAlignment="1" quotePrefix="1">
      <alignment/>
    </xf>
    <xf numFmtId="0" fontId="0" fillId="0" borderId="1" xfId="0" applyBorder="1" applyAlignment="1">
      <alignment/>
    </xf>
    <xf numFmtId="0" fontId="0" fillId="0" borderId="9" xfId="0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" xfId="0" applyBorder="1" applyAlignment="1" quotePrefix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 quotePrefix="1">
      <alignment horizontal="center"/>
    </xf>
    <xf numFmtId="0" fontId="0" fillId="0" borderId="7" xfId="0" applyBorder="1" applyAlignment="1" quotePrefix="1">
      <alignment horizontal="center"/>
    </xf>
    <xf numFmtId="0" fontId="0" fillId="0" borderId="7" xfId="0" applyBorder="1" applyAlignment="1" quotePrefix="1">
      <alignment/>
    </xf>
    <xf numFmtId="179" fontId="0" fillId="0" borderId="5" xfId="15" applyBorder="1" applyAlignment="1">
      <alignment/>
    </xf>
    <xf numFmtId="179" fontId="0" fillId="0" borderId="2" xfId="15" applyBorder="1" applyAlignment="1">
      <alignment/>
    </xf>
    <xf numFmtId="2" fontId="0" fillId="0" borderId="3" xfId="0" applyNumberFormat="1" applyBorder="1" applyAlignment="1">
      <alignment/>
    </xf>
    <xf numFmtId="179" fontId="0" fillId="0" borderId="6" xfId="15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90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7" xfId="0" applyFont="1" applyBorder="1" applyAlignment="1" quotePrefix="1">
      <alignment horizontal="center"/>
    </xf>
    <xf numFmtId="0" fontId="5" fillId="0" borderId="14" xfId="0" applyFont="1" applyBorder="1" applyAlignment="1" quotePrefix="1">
      <alignment horizontal="center"/>
    </xf>
    <xf numFmtId="0" fontId="5" fillId="0" borderId="8" xfId="0" applyFont="1" applyBorder="1" applyAlignment="1" quotePrefix="1">
      <alignment horizontal="center"/>
    </xf>
    <xf numFmtId="0" fontId="5" fillId="0" borderId="7" xfId="0" applyFont="1" applyBorder="1" applyAlignment="1" quotePrefix="1">
      <alignment/>
    </xf>
    <xf numFmtId="0" fontId="5" fillId="0" borderId="14" xfId="0" applyFont="1" applyBorder="1" applyAlignment="1" quotePrefix="1">
      <alignment horizontal="left"/>
    </xf>
    <xf numFmtId="0" fontId="5" fillId="0" borderId="15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0" borderId="3" xfId="0" applyBorder="1" applyAlignment="1" quotePrefix="1">
      <alignment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/>
    </xf>
    <xf numFmtId="179" fontId="0" fillId="0" borderId="14" xfId="15" applyBorder="1" applyAlignment="1">
      <alignment/>
    </xf>
    <xf numFmtId="2" fontId="0" fillId="0" borderId="5" xfId="15" applyNumberFormat="1" applyBorder="1" applyAlignment="1">
      <alignment/>
    </xf>
    <xf numFmtId="179" fontId="0" fillId="0" borderId="5" xfId="15" applyNumberForma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85" fontId="0" fillId="0" borderId="5" xfId="15" applyNumberFormat="1" applyBorder="1" applyAlignment="1">
      <alignment/>
    </xf>
    <xf numFmtId="0" fontId="9" fillId="0" borderId="3" xfId="0" applyFont="1" applyBorder="1" applyAlignment="1">
      <alignment/>
    </xf>
    <xf numFmtId="0" fontId="9" fillId="0" borderId="8" xfId="0" applyFont="1" applyBorder="1" applyAlignment="1">
      <alignment/>
    </xf>
    <xf numFmtId="2" fontId="9" fillId="0" borderId="8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5" xfId="0" applyBorder="1" applyAlignment="1" quotePrefix="1">
      <alignment/>
    </xf>
    <xf numFmtId="0" fontId="0" fillId="0" borderId="14" xfId="0" applyBorder="1" applyAlignment="1" quotePrefix="1">
      <alignment/>
    </xf>
    <xf numFmtId="0" fontId="0" fillId="0" borderId="8" xfId="0" applyBorder="1" applyAlignment="1" quotePrefix="1">
      <alignment/>
    </xf>
    <xf numFmtId="0" fontId="0" fillId="0" borderId="15" xfId="0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1" fillId="0" borderId="8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 horizontal="center"/>
    </xf>
    <xf numFmtId="1" fontId="0" fillId="0" borderId="6" xfId="15" applyNumberFormat="1" applyBorder="1" applyAlignment="1">
      <alignment/>
    </xf>
    <xf numFmtId="0" fontId="5" fillId="0" borderId="0" xfId="0" applyFont="1" applyAlignment="1">
      <alignment horizontal="right"/>
    </xf>
    <xf numFmtId="0" fontId="9" fillId="0" borderId="7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179" fontId="0" fillId="0" borderId="15" xfId="15" applyBorder="1" applyAlignment="1">
      <alignment/>
    </xf>
    <xf numFmtId="179" fontId="1" fillId="0" borderId="15" xfId="15" applyFont="1" applyBorder="1" applyAlignment="1">
      <alignment/>
    </xf>
    <xf numFmtId="190" fontId="1" fillId="0" borderId="15" xfId="0" applyNumberFormat="1" applyFont="1" applyBorder="1" applyAlignment="1">
      <alignment/>
    </xf>
    <xf numFmtId="179" fontId="0" fillId="0" borderId="5" xfId="15" applyFont="1" applyBorder="1" applyAlignment="1">
      <alignment horizontal="center"/>
    </xf>
    <xf numFmtId="213" fontId="0" fillId="0" borderId="5" xfId="15" applyNumberFormat="1" applyFont="1" applyBorder="1" applyAlignment="1">
      <alignment horizontal="center"/>
    </xf>
    <xf numFmtId="179" fontId="9" fillId="0" borderId="8" xfId="15" applyFont="1" applyBorder="1" applyAlignment="1">
      <alignment/>
    </xf>
    <xf numFmtId="179" fontId="9" fillId="0" borderId="8" xfId="15" applyFont="1" applyBorder="1" applyAlignment="1">
      <alignment horizontal="center"/>
    </xf>
    <xf numFmtId="179" fontId="5" fillId="0" borderId="14" xfId="15" applyFont="1" applyBorder="1" applyAlignment="1">
      <alignment/>
    </xf>
    <xf numFmtId="179" fontId="5" fillId="0" borderId="8" xfId="15" applyFont="1" applyBorder="1" applyAlignment="1">
      <alignment/>
    </xf>
    <xf numFmtId="179" fontId="5" fillId="0" borderId="7" xfId="15" applyFont="1" applyBorder="1" applyAlignment="1">
      <alignment/>
    </xf>
    <xf numFmtId="179" fontId="5" fillId="0" borderId="14" xfId="15" applyFont="1" applyBorder="1" applyAlignment="1">
      <alignment horizontal="center"/>
    </xf>
    <xf numFmtId="179" fontId="5" fillId="0" borderId="8" xfId="15" applyFont="1" applyBorder="1" applyAlignment="1">
      <alignment horizontal="center"/>
    </xf>
    <xf numFmtId="179" fontId="1" fillId="0" borderId="8" xfId="15" applyFont="1" applyBorder="1" applyAlignment="1">
      <alignment/>
    </xf>
    <xf numFmtId="179" fontId="0" fillId="0" borderId="8" xfId="15" applyBorder="1" applyAlignment="1">
      <alignment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/>
    </xf>
    <xf numFmtId="179" fontId="9" fillId="0" borderId="14" xfId="15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4" xfId="0" applyFont="1" applyBorder="1" applyAlignment="1">
      <alignment/>
    </xf>
    <xf numFmtId="179" fontId="1" fillId="0" borderId="8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8BD98B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D8B08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ce%202003%20Stabilit&#257;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ârskats"/>
      <sheetName val="1.pielikums"/>
      <sheetName val="2.pielikums"/>
      <sheetName val="3.pielikums"/>
      <sheetName val="4.1 pielik."/>
      <sheetName val="4.pielikums"/>
      <sheetName val="gads"/>
      <sheetName val="konti NTF"/>
      <sheetName val="Naudas lîdz.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23">
          <cell r="E23">
            <v>1029710.75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22">
      <selection activeCell="E46" sqref="E46"/>
    </sheetView>
  </sheetViews>
  <sheetFormatPr defaultColWidth="9.140625" defaultRowHeight="12.75"/>
  <cols>
    <col min="1" max="1" width="5.28125" style="0" customWidth="1"/>
    <col min="2" max="2" width="41.00390625" style="0" customWidth="1"/>
    <col min="4" max="4" width="16.7109375" style="0" customWidth="1"/>
    <col min="5" max="5" width="18.00390625" style="0" customWidth="1"/>
    <col min="7" max="7" width="9.28125" style="0" customWidth="1"/>
  </cols>
  <sheetData>
    <row r="1" ht="12.75">
      <c r="E1" s="13" t="s">
        <v>106</v>
      </c>
    </row>
    <row r="2" ht="12.75">
      <c r="E2" s="13" t="s">
        <v>107</v>
      </c>
    </row>
    <row r="3" spans="1:5" ht="15.75">
      <c r="A3" t="s">
        <v>75</v>
      </c>
      <c r="E3" s="14" t="s">
        <v>125</v>
      </c>
    </row>
    <row r="4" ht="12.75">
      <c r="E4" s="14" t="s">
        <v>108</v>
      </c>
    </row>
    <row r="5" spans="1:5" ht="12.75">
      <c r="A5" t="s">
        <v>188</v>
      </c>
      <c r="E5" s="13" t="s">
        <v>104</v>
      </c>
    </row>
    <row r="6" ht="12.75">
      <c r="E6" s="13" t="s">
        <v>209</v>
      </c>
    </row>
    <row r="7" ht="12.75">
      <c r="A7" t="s">
        <v>189</v>
      </c>
    </row>
    <row r="9" spans="1:5" ht="15">
      <c r="A9" s="151" t="s">
        <v>109</v>
      </c>
      <c r="B9" s="151"/>
      <c r="C9" s="151"/>
      <c r="D9" s="151"/>
      <c r="E9" s="151"/>
    </row>
    <row r="11" ht="12.75">
      <c r="A11" t="s">
        <v>190</v>
      </c>
    </row>
    <row r="12" spans="1:5" ht="12.75">
      <c r="A12" s="152" t="s">
        <v>160</v>
      </c>
      <c r="B12" s="153"/>
      <c r="C12" s="11" t="s">
        <v>191</v>
      </c>
      <c r="D12" s="41" t="s">
        <v>110</v>
      </c>
      <c r="E12" s="11" t="s">
        <v>124</v>
      </c>
    </row>
    <row r="13" spans="1:5" ht="12.75">
      <c r="A13" s="32"/>
      <c r="B13" s="9"/>
      <c r="C13" s="76" t="s">
        <v>161</v>
      </c>
      <c r="D13" s="76" t="s">
        <v>111</v>
      </c>
      <c r="E13" s="76" t="s">
        <v>219</v>
      </c>
    </row>
    <row r="14" spans="1:5" ht="12.75">
      <c r="A14" s="7"/>
      <c r="B14" s="35"/>
      <c r="C14" s="12"/>
      <c r="D14" s="76" t="s">
        <v>112</v>
      </c>
      <c r="E14" s="76"/>
    </row>
    <row r="15" spans="1:5" s="2" customFormat="1" ht="11.25">
      <c r="A15" s="149" t="s">
        <v>162</v>
      </c>
      <c r="B15" s="154"/>
      <c r="C15" s="110">
        <v>1</v>
      </c>
      <c r="D15" s="129">
        <v>2</v>
      </c>
      <c r="E15" s="129">
        <v>3</v>
      </c>
    </row>
    <row r="16" spans="1:5" ht="12.75">
      <c r="A16" s="15" t="s">
        <v>159</v>
      </c>
      <c r="B16" s="16" t="s">
        <v>97</v>
      </c>
      <c r="C16" s="85" t="s">
        <v>159</v>
      </c>
      <c r="D16" s="104"/>
      <c r="E16" s="52">
        <v>1021805.83</v>
      </c>
    </row>
    <row r="17" spans="1:5" ht="12.75">
      <c r="A17" s="15" t="s">
        <v>172</v>
      </c>
      <c r="B17" s="16" t="s">
        <v>164</v>
      </c>
      <c r="C17" s="85" t="s">
        <v>172</v>
      </c>
      <c r="D17" s="104"/>
      <c r="E17" s="52">
        <v>7904.92</v>
      </c>
    </row>
    <row r="18" spans="1:7" ht="12.75">
      <c r="A18" s="17" t="s">
        <v>173</v>
      </c>
      <c r="B18" s="18" t="s">
        <v>167</v>
      </c>
      <c r="C18" s="80"/>
      <c r="D18" s="48"/>
      <c r="E18" s="6"/>
      <c r="G18" s="86"/>
    </row>
    <row r="19" spans="1:7" ht="12.75">
      <c r="A19" s="4" t="s">
        <v>122</v>
      </c>
      <c r="B19" s="20" t="s">
        <v>168</v>
      </c>
      <c r="C19" s="81" t="s">
        <v>87</v>
      </c>
      <c r="D19" s="105"/>
      <c r="E19" s="19"/>
      <c r="G19" s="86"/>
    </row>
    <row r="20" spans="1:7" ht="12.75">
      <c r="A20" s="4" t="s">
        <v>123</v>
      </c>
      <c r="B20" s="20" t="s">
        <v>169</v>
      </c>
      <c r="C20" s="81" t="s">
        <v>88</v>
      </c>
      <c r="D20" s="105"/>
      <c r="E20" s="19"/>
      <c r="G20" s="86"/>
    </row>
    <row r="21" spans="1:5" ht="12" customHeight="1">
      <c r="A21" s="21" t="s">
        <v>192</v>
      </c>
      <c r="B21" s="22" t="s">
        <v>113</v>
      </c>
      <c r="C21" s="82" t="s">
        <v>173</v>
      </c>
      <c r="D21" s="106"/>
      <c r="E21" s="8"/>
    </row>
    <row r="22" spans="1:5" ht="12.75">
      <c r="A22" s="15" t="s">
        <v>174</v>
      </c>
      <c r="B22" s="16" t="s">
        <v>170</v>
      </c>
      <c r="C22" s="85" t="s">
        <v>174</v>
      </c>
      <c r="D22" s="104"/>
      <c r="E22" s="125">
        <v>0</v>
      </c>
    </row>
    <row r="23" spans="1:7" ht="12.75">
      <c r="A23" s="15" t="s">
        <v>175</v>
      </c>
      <c r="B23" s="24" t="s">
        <v>114</v>
      </c>
      <c r="C23" s="85" t="s">
        <v>175</v>
      </c>
      <c r="D23" s="107"/>
      <c r="E23" s="28">
        <v>1029710.75</v>
      </c>
      <c r="G23" s="75"/>
    </row>
    <row r="25" ht="12.75">
      <c r="A25" t="s">
        <v>126</v>
      </c>
    </row>
    <row r="26" spans="1:5" ht="12.75">
      <c r="A26" s="152" t="s">
        <v>160</v>
      </c>
      <c r="B26" s="155"/>
      <c r="C26" s="11" t="s">
        <v>191</v>
      </c>
      <c r="D26" s="25" t="s">
        <v>110</v>
      </c>
      <c r="E26" s="11" t="s">
        <v>124</v>
      </c>
    </row>
    <row r="27" spans="1:5" ht="12.75">
      <c r="A27" s="32"/>
      <c r="B27" s="9"/>
      <c r="C27" s="76" t="s">
        <v>161</v>
      </c>
      <c r="D27" s="78" t="s">
        <v>111</v>
      </c>
      <c r="E27" s="76" t="str">
        <f>E13</f>
        <v>decembrī</v>
      </c>
    </row>
    <row r="28" spans="1:5" ht="12.75">
      <c r="A28" s="7"/>
      <c r="B28" s="35"/>
      <c r="C28" s="12"/>
      <c r="D28" s="77" t="s">
        <v>112</v>
      </c>
      <c r="E28" s="12"/>
    </row>
    <row r="29" spans="1:5" s="2" customFormat="1" ht="11.25">
      <c r="A29" s="149" t="s">
        <v>162</v>
      </c>
      <c r="B29" s="150"/>
      <c r="C29" s="110">
        <v>1</v>
      </c>
      <c r="D29" s="110">
        <v>2</v>
      </c>
      <c r="E29" s="110">
        <v>3</v>
      </c>
    </row>
    <row r="30" spans="1:5" ht="12.75">
      <c r="A30" s="23">
        <v>1000</v>
      </c>
      <c r="B30" s="16" t="s">
        <v>184</v>
      </c>
      <c r="C30" s="109">
        <v>1000</v>
      </c>
      <c r="D30" s="108"/>
      <c r="E30" s="130"/>
    </row>
    <row r="31" spans="1:5" ht="12.75">
      <c r="A31" s="23">
        <v>1100</v>
      </c>
      <c r="B31" s="16" t="s">
        <v>115</v>
      </c>
      <c r="C31" s="109">
        <v>1100</v>
      </c>
      <c r="D31" s="108"/>
      <c r="E31" s="130"/>
    </row>
    <row r="32" spans="1:5" ht="12.75">
      <c r="A32" s="23">
        <v>1200</v>
      </c>
      <c r="B32" s="16" t="s">
        <v>116</v>
      </c>
      <c r="C32" s="109">
        <v>1200</v>
      </c>
      <c r="D32" s="108"/>
      <c r="E32" s="131"/>
    </row>
    <row r="33" spans="1:5" ht="12.75">
      <c r="A33" s="23">
        <v>1300</v>
      </c>
      <c r="B33" s="16" t="s">
        <v>185</v>
      </c>
      <c r="C33" s="109">
        <v>1300</v>
      </c>
      <c r="D33" s="108"/>
      <c r="E33" s="130"/>
    </row>
    <row r="34" spans="1:5" ht="12.75">
      <c r="A34" s="23">
        <v>1400</v>
      </c>
      <c r="B34" s="16" t="s">
        <v>186</v>
      </c>
      <c r="C34" s="109">
        <v>1400</v>
      </c>
      <c r="D34" s="108"/>
      <c r="E34" s="130"/>
    </row>
    <row r="35" spans="1:5" ht="12.75">
      <c r="A35" s="23">
        <v>1500</v>
      </c>
      <c r="B35" s="16" t="s">
        <v>187</v>
      </c>
      <c r="C35" s="109">
        <v>1500</v>
      </c>
      <c r="D35" s="108"/>
      <c r="E35" s="132">
        <v>1047.54</v>
      </c>
    </row>
    <row r="36" spans="1:5" ht="12.75">
      <c r="A36" s="23">
        <v>1600</v>
      </c>
      <c r="B36" s="16" t="s">
        <v>95</v>
      </c>
      <c r="C36" s="109">
        <v>1600</v>
      </c>
      <c r="D36" s="108"/>
      <c r="E36" s="133">
        <v>1047.54</v>
      </c>
    </row>
    <row r="37" spans="1:7" ht="12.75">
      <c r="A37" s="23">
        <v>1700</v>
      </c>
      <c r="B37" s="27" t="s">
        <v>96</v>
      </c>
      <c r="C37" s="109">
        <v>1700</v>
      </c>
      <c r="D37" s="108"/>
      <c r="E37" s="134">
        <v>1028663.21</v>
      </c>
      <c r="G37" s="75"/>
    </row>
    <row r="40" spans="1:5" ht="12.75">
      <c r="A40" t="s">
        <v>127</v>
      </c>
      <c r="E40" s="75"/>
    </row>
    <row r="41" spans="1:6" ht="12.75">
      <c r="A41" t="s">
        <v>171</v>
      </c>
      <c r="E41" s="75"/>
      <c r="F41" s="75"/>
    </row>
    <row r="42" spans="5:6" ht="12.75">
      <c r="E42" s="75"/>
      <c r="F42" s="75"/>
    </row>
    <row r="43" ht="12.75">
      <c r="A43" t="s">
        <v>94</v>
      </c>
    </row>
    <row r="44" ht="12.75">
      <c r="A44" t="s">
        <v>128</v>
      </c>
    </row>
    <row r="45" ht="12.75">
      <c r="A45" t="s">
        <v>194</v>
      </c>
    </row>
  </sheetData>
  <mergeCells count="5">
    <mergeCell ref="A29:B29"/>
    <mergeCell ref="A9:E9"/>
    <mergeCell ref="A12:B12"/>
    <mergeCell ref="A15:B15"/>
    <mergeCell ref="A26:B2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E46" sqref="E46"/>
    </sheetView>
  </sheetViews>
  <sheetFormatPr defaultColWidth="9.140625" defaultRowHeight="12.75"/>
  <cols>
    <col min="1" max="1" width="5.57421875" style="0" customWidth="1"/>
    <col min="2" max="2" width="59.8515625" style="0" customWidth="1"/>
    <col min="4" max="4" width="16.7109375" style="0" bestFit="1" customWidth="1"/>
    <col min="5" max="5" width="16.421875" style="0" customWidth="1"/>
  </cols>
  <sheetData>
    <row r="1" ht="12.75">
      <c r="E1" s="13" t="s">
        <v>106</v>
      </c>
    </row>
    <row r="2" ht="12.75">
      <c r="E2" s="13" t="s">
        <v>107</v>
      </c>
    </row>
    <row r="3" spans="1:5" ht="15.75">
      <c r="A3" t="s">
        <v>75</v>
      </c>
      <c r="E3" s="14" t="s">
        <v>99</v>
      </c>
    </row>
    <row r="4" ht="12.75">
      <c r="E4" s="14" t="s">
        <v>119</v>
      </c>
    </row>
    <row r="5" spans="1:5" ht="12.75">
      <c r="A5" t="s">
        <v>188</v>
      </c>
      <c r="E5" s="13" t="s">
        <v>104</v>
      </c>
    </row>
    <row r="6" ht="12.75">
      <c r="E6" s="13" t="s">
        <v>209</v>
      </c>
    </row>
    <row r="7" ht="12.75">
      <c r="A7" t="s">
        <v>189</v>
      </c>
    </row>
    <row r="9" spans="1:5" ht="15">
      <c r="A9" s="156" t="s">
        <v>118</v>
      </c>
      <c r="B9" s="156"/>
      <c r="C9" s="156"/>
      <c r="D9" s="156"/>
      <c r="E9" s="156"/>
    </row>
    <row r="10" spans="1:5" ht="15">
      <c r="A10" s="53"/>
      <c r="B10" s="53"/>
      <c r="C10" s="53"/>
      <c r="D10" s="53"/>
      <c r="E10" s="53"/>
    </row>
    <row r="11" spans="1:5" ht="12.75">
      <c r="A11" s="152" t="s">
        <v>160</v>
      </c>
      <c r="B11" s="153"/>
      <c r="C11" s="40" t="s">
        <v>191</v>
      </c>
      <c r="D11" s="25" t="s">
        <v>110</v>
      </c>
      <c r="E11" s="11" t="s">
        <v>124</v>
      </c>
    </row>
    <row r="12" spans="1:8" ht="12.75">
      <c r="A12" s="32"/>
      <c r="B12" s="9"/>
      <c r="C12" s="78" t="s">
        <v>161</v>
      </c>
      <c r="D12" s="78" t="s">
        <v>111</v>
      </c>
      <c r="E12" s="76" t="s">
        <v>220</v>
      </c>
      <c r="H12" s="13"/>
    </row>
    <row r="13" spans="1:8" ht="12.75">
      <c r="A13" s="7"/>
      <c r="B13" s="35"/>
      <c r="C13" s="77"/>
      <c r="D13" s="77" t="s">
        <v>112</v>
      </c>
      <c r="E13" s="12"/>
      <c r="H13" s="13"/>
    </row>
    <row r="14" spans="1:8" s="2" customFormat="1" ht="11.25">
      <c r="A14" s="149" t="s">
        <v>162</v>
      </c>
      <c r="B14" s="150"/>
      <c r="C14" s="110" t="s">
        <v>163</v>
      </c>
      <c r="D14" s="110"/>
      <c r="E14" s="110">
        <v>1</v>
      </c>
      <c r="H14" s="111"/>
    </row>
    <row r="15" spans="1:5" ht="12.75">
      <c r="A15" s="30" t="s">
        <v>159</v>
      </c>
      <c r="B15" s="18" t="s">
        <v>195</v>
      </c>
      <c r="C15" s="80"/>
      <c r="D15" s="80"/>
      <c r="E15" s="6"/>
    </row>
    <row r="16" spans="1:5" ht="12.75">
      <c r="A16" s="31"/>
      <c r="B16" s="20" t="s">
        <v>120</v>
      </c>
      <c r="C16" s="81" t="s">
        <v>178</v>
      </c>
      <c r="D16" s="81"/>
      <c r="E16" s="50">
        <v>10069.12</v>
      </c>
    </row>
    <row r="17" spans="1:5" ht="12.75">
      <c r="A17" s="31"/>
      <c r="B17" s="20" t="s">
        <v>121</v>
      </c>
      <c r="C17" s="81" t="s">
        <v>179</v>
      </c>
      <c r="D17" s="81"/>
      <c r="E17" s="50">
        <v>9120.86</v>
      </c>
    </row>
    <row r="18" spans="1:5" ht="12.75">
      <c r="A18" s="32"/>
      <c r="B18" s="20" t="s">
        <v>152</v>
      </c>
      <c r="C18" s="81" t="s">
        <v>180</v>
      </c>
      <c r="D18" s="81"/>
      <c r="E18" s="19"/>
    </row>
    <row r="19" spans="1:5" ht="12.75">
      <c r="A19" s="32"/>
      <c r="B19" s="20" t="s">
        <v>196</v>
      </c>
      <c r="C19" s="81" t="s">
        <v>181</v>
      </c>
      <c r="D19" s="81"/>
      <c r="E19" s="19"/>
    </row>
    <row r="20" spans="1:5" ht="12.75">
      <c r="A20" s="7"/>
      <c r="B20" s="22" t="s">
        <v>197</v>
      </c>
      <c r="C20" s="82" t="s">
        <v>159</v>
      </c>
      <c r="D20" s="82"/>
      <c r="E20" s="49">
        <v>19189.98</v>
      </c>
    </row>
    <row r="21" spans="1:5" ht="12.75">
      <c r="A21" s="30" t="s">
        <v>172</v>
      </c>
      <c r="B21" s="18" t="s">
        <v>198</v>
      </c>
      <c r="C21" s="83"/>
      <c r="D21" s="83"/>
      <c r="E21" s="6"/>
    </row>
    <row r="22" spans="1:5" ht="12.75">
      <c r="A22" s="32"/>
      <c r="B22" s="20" t="s">
        <v>200</v>
      </c>
      <c r="C22" s="81" t="s">
        <v>82</v>
      </c>
      <c r="D22" s="81"/>
      <c r="E22" s="19"/>
    </row>
    <row r="23" spans="1:5" ht="12.75">
      <c r="A23" s="32"/>
      <c r="B23" s="20" t="s">
        <v>14</v>
      </c>
      <c r="C23" s="81" t="s">
        <v>83</v>
      </c>
      <c r="D23" s="81"/>
      <c r="E23" s="50">
        <v>5584.59</v>
      </c>
    </row>
    <row r="24" spans="1:5" ht="12.75">
      <c r="A24" s="32"/>
      <c r="B24" s="20" t="s">
        <v>199</v>
      </c>
      <c r="C24" s="81" t="s">
        <v>84</v>
      </c>
      <c r="D24" s="81"/>
      <c r="E24" s="50">
        <v>980.58</v>
      </c>
    </row>
    <row r="25" spans="1:5" ht="12.75">
      <c r="A25" s="32"/>
      <c r="B25" s="20" t="s">
        <v>15</v>
      </c>
      <c r="C25" s="81" t="s">
        <v>85</v>
      </c>
      <c r="D25" s="81"/>
      <c r="E25" s="91">
        <v>47.6</v>
      </c>
    </row>
    <row r="26" spans="1:5" ht="12.75">
      <c r="A26" s="32"/>
      <c r="B26" s="20" t="s">
        <v>201</v>
      </c>
      <c r="C26" s="81" t="s">
        <v>86</v>
      </c>
      <c r="D26" s="81"/>
      <c r="E26" s="50">
        <v>0</v>
      </c>
    </row>
    <row r="27" spans="1:5" ht="12.75">
      <c r="A27" s="7"/>
      <c r="B27" s="22" t="s">
        <v>202</v>
      </c>
      <c r="C27" s="82" t="s">
        <v>172</v>
      </c>
      <c r="D27" s="82"/>
      <c r="E27" s="49">
        <v>6612.77</v>
      </c>
    </row>
    <row r="28" spans="1:5" ht="12.75">
      <c r="A28" s="30" t="s">
        <v>173</v>
      </c>
      <c r="B28" s="18" t="s">
        <v>203</v>
      </c>
      <c r="C28" s="83"/>
      <c r="D28" s="83"/>
      <c r="E28" s="6"/>
    </row>
    <row r="29" spans="1:5" ht="12.75">
      <c r="A29" s="32"/>
      <c r="B29" s="20" t="s">
        <v>204</v>
      </c>
      <c r="C29" s="81" t="s">
        <v>87</v>
      </c>
      <c r="D29" s="81"/>
      <c r="E29" s="50">
        <v>35001.09</v>
      </c>
    </row>
    <row r="30" spans="1:5" ht="12.75">
      <c r="A30" s="32"/>
      <c r="B30" s="20" t="s">
        <v>205</v>
      </c>
      <c r="C30" s="81" t="s">
        <v>88</v>
      </c>
      <c r="D30" s="81"/>
      <c r="E30" s="50">
        <v>35181.44</v>
      </c>
    </row>
    <row r="31" spans="1:5" ht="12.75">
      <c r="A31" s="32"/>
      <c r="B31" s="20" t="s">
        <v>20</v>
      </c>
      <c r="C31" s="81" t="s">
        <v>89</v>
      </c>
      <c r="D31" s="81"/>
      <c r="E31" s="50">
        <v>-180.35</v>
      </c>
    </row>
    <row r="32" spans="1:5" ht="12.75">
      <c r="A32" s="32"/>
      <c r="B32" s="20" t="s">
        <v>19</v>
      </c>
      <c r="C32" s="81"/>
      <c r="D32" s="81"/>
      <c r="E32" s="36"/>
    </row>
    <row r="33" spans="1:5" ht="12.75">
      <c r="A33" s="32"/>
      <c r="B33" s="20" t="s">
        <v>16</v>
      </c>
      <c r="C33" s="84"/>
      <c r="D33" s="84"/>
      <c r="E33" s="19"/>
    </row>
    <row r="34" spans="1:5" ht="12.75">
      <c r="A34" s="32"/>
      <c r="B34" s="20" t="s">
        <v>81</v>
      </c>
      <c r="C34" s="81" t="s">
        <v>90</v>
      </c>
      <c r="D34" s="81"/>
      <c r="E34" s="19">
        <v>94.92</v>
      </c>
    </row>
    <row r="35" spans="1:5" ht="12.75">
      <c r="A35" s="32"/>
      <c r="B35" s="20" t="s">
        <v>18</v>
      </c>
      <c r="C35" s="81"/>
      <c r="D35" s="81"/>
      <c r="E35" s="50"/>
    </row>
    <row r="36" spans="1:5" ht="12.75">
      <c r="A36" s="32"/>
      <c r="B36" s="20" t="s">
        <v>17</v>
      </c>
      <c r="C36" s="81" t="s">
        <v>91</v>
      </c>
      <c r="D36" s="81"/>
      <c r="E36" s="50">
        <v>-85.43</v>
      </c>
    </row>
    <row r="37" spans="1:5" ht="12.75">
      <c r="A37" s="32"/>
      <c r="B37" s="20" t="s">
        <v>77</v>
      </c>
      <c r="C37" s="81" t="s">
        <v>92</v>
      </c>
      <c r="D37" s="81"/>
      <c r="E37" s="50">
        <v>6893.76</v>
      </c>
    </row>
    <row r="38" spans="1:5" ht="12.75">
      <c r="A38" s="7"/>
      <c r="B38" s="22" t="s">
        <v>78</v>
      </c>
      <c r="C38" s="82" t="s">
        <v>173</v>
      </c>
      <c r="D38" s="82"/>
      <c r="E38" s="49">
        <v>6808.33</v>
      </c>
    </row>
    <row r="39" spans="1:5" ht="12.75">
      <c r="A39" s="33" t="s">
        <v>174</v>
      </c>
      <c r="B39" s="24" t="s">
        <v>93</v>
      </c>
      <c r="C39" s="85" t="s">
        <v>174</v>
      </c>
      <c r="D39" s="85"/>
      <c r="E39" s="10">
        <v>1287.54</v>
      </c>
    </row>
    <row r="40" spans="1:5" ht="12.75">
      <c r="A40" s="33" t="s">
        <v>175</v>
      </c>
      <c r="B40" s="24" t="s">
        <v>151</v>
      </c>
      <c r="C40" s="85" t="s">
        <v>175</v>
      </c>
      <c r="D40" s="85"/>
      <c r="E40" s="10"/>
    </row>
    <row r="41" spans="1:5" ht="12.75">
      <c r="A41" s="30" t="s">
        <v>176</v>
      </c>
      <c r="B41" s="34" t="s">
        <v>79</v>
      </c>
      <c r="C41" s="80"/>
      <c r="D41" s="80"/>
      <c r="E41" s="6"/>
    </row>
    <row r="42" spans="1:7" ht="12.75">
      <c r="A42" s="7"/>
      <c r="B42" s="35" t="s">
        <v>80</v>
      </c>
      <c r="C42" s="82" t="s">
        <v>176</v>
      </c>
      <c r="D42" s="82"/>
      <c r="E42" s="49">
        <v>20673.08</v>
      </c>
      <c r="G42" s="113"/>
    </row>
    <row r="43" spans="1:5" ht="12.75">
      <c r="A43" s="9"/>
      <c r="B43" s="9"/>
      <c r="C43" s="29"/>
      <c r="D43" s="29"/>
      <c r="E43" s="37"/>
    </row>
    <row r="44" ht="12.75">
      <c r="A44" s="2" t="s">
        <v>98</v>
      </c>
    </row>
    <row r="47" ht="12.75">
      <c r="A47" t="s">
        <v>127</v>
      </c>
    </row>
    <row r="48" ht="12.75">
      <c r="A48" t="s">
        <v>171</v>
      </c>
    </row>
    <row r="51" ht="12.75">
      <c r="A51" t="s">
        <v>193</v>
      </c>
    </row>
    <row r="52" ht="12.75">
      <c r="A52" t="s">
        <v>128</v>
      </c>
    </row>
    <row r="53" ht="12.75">
      <c r="A53" t="s">
        <v>194</v>
      </c>
    </row>
  </sheetData>
  <mergeCells count="3">
    <mergeCell ref="A11:B11"/>
    <mergeCell ref="A14:B14"/>
    <mergeCell ref="A9:E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B1">
      <selection activeCell="F38" sqref="F38"/>
    </sheetView>
  </sheetViews>
  <sheetFormatPr defaultColWidth="9.140625" defaultRowHeight="12.75"/>
  <cols>
    <col min="2" max="2" width="57.8515625" style="0" bestFit="1" customWidth="1"/>
    <col min="4" max="4" width="16.7109375" style="0" bestFit="1" customWidth="1"/>
    <col min="5" max="5" width="16.421875" style="0" customWidth="1"/>
    <col min="6" max="6" width="16.8515625" style="0" customWidth="1"/>
  </cols>
  <sheetData>
    <row r="1" ht="12.75">
      <c r="E1" s="13" t="s">
        <v>106</v>
      </c>
    </row>
    <row r="2" ht="12.75">
      <c r="E2" s="13" t="s">
        <v>107</v>
      </c>
    </row>
    <row r="3" spans="1:5" ht="15.75">
      <c r="A3" t="s">
        <v>75</v>
      </c>
      <c r="E3" s="14" t="s">
        <v>70</v>
      </c>
    </row>
    <row r="4" ht="12.75">
      <c r="E4" s="14" t="s">
        <v>21</v>
      </c>
    </row>
    <row r="5" spans="1:5" ht="12.75">
      <c r="A5" t="s">
        <v>188</v>
      </c>
      <c r="E5" s="13" t="s">
        <v>104</v>
      </c>
    </row>
    <row r="6" ht="12.75">
      <c r="E6" s="13" t="s">
        <v>209</v>
      </c>
    </row>
    <row r="7" ht="12.75">
      <c r="A7" t="s">
        <v>189</v>
      </c>
    </row>
    <row r="9" spans="1:5" ht="15">
      <c r="A9" s="156" t="s">
        <v>22</v>
      </c>
      <c r="B9" s="156"/>
      <c r="C9" s="156"/>
      <c r="D9" s="156"/>
      <c r="E9" s="156"/>
    </row>
    <row r="11" spans="1:5" ht="12.75">
      <c r="A11" s="152" t="s">
        <v>160</v>
      </c>
      <c r="B11" s="153"/>
      <c r="C11" s="11" t="s">
        <v>191</v>
      </c>
      <c r="D11" s="38" t="s">
        <v>110</v>
      </c>
      <c r="E11" s="11" t="s">
        <v>124</v>
      </c>
    </row>
    <row r="12" spans="1:5" ht="12.75">
      <c r="A12" s="32"/>
      <c r="B12" s="9"/>
      <c r="C12" s="76" t="s">
        <v>161</v>
      </c>
      <c r="D12" s="86" t="s">
        <v>111</v>
      </c>
      <c r="E12" s="76" t="str">
        <f>'2.pielikums'!E12</f>
        <v>31.decembrī</v>
      </c>
    </row>
    <row r="13" spans="1:5" ht="12.75">
      <c r="A13" s="157"/>
      <c r="B13" s="158"/>
      <c r="C13" s="12"/>
      <c r="D13" s="86" t="s">
        <v>112</v>
      </c>
      <c r="E13" s="12"/>
    </row>
    <row r="14" spans="1:5" ht="12.75">
      <c r="A14" s="78"/>
      <c r="B14" s="86"/>
      <c r="C14" s="76"/>
      <c r="D14" s="26"/>
      <c r="E14" s="90"/>
    </row>
    <row r="15" spans="1:5" ht="12.75">
      <c r="A15" s="39" t="s">
        <v>159</v>
      </c>
      <c r="B15" s="35" t="s">
        <v>67</v>
      </c>
      <c r="C15" s="42" t="s">
        <v>159</v>
      </c>
      <c r="D15" s="87"/>
      <c r="E15" s="135">
        <v>0</v>
      </c>
    </row>
    <row r="16" spans="1:5" ht="12.75">
      <c r="A16" s="40"/>
      <c r="B16" s="34"/>
      <c r="C16" s="11"/>
      <c r="D16" s="6"/>
      <c r="E16" s="6"/>
    </row>
    <row r="17" spans="1:5" ht="12.75">
      <c r="A17" s="44" t="s">
        <v>172</v>
      </c>
      <c r="B17" s="9" t="s">
        <v>68</v>
      </c>
      <c r="C17" s="42" t="s">
        <v>172</v>
      </c>
      <c r="D17" s="87"/>
      <c r="E17" s="49">
        <v>20673.08</v>
      </c>
    </row>
    <row r="18" spans="1:5" ht="12.75">
      <c r="A18" s="40"/>
      <c r="B18" s="34"/>
      <c r="C18" s="11"/>
      <c r="D18" s="11"/>
      <c r="E18" s="11"/>
    </row>
    <row r="19" spans="1:5" ht="12.75">
      <c r="A19" s="44" t="s">
        <v>173</v>
      </c>
      <c r="B19" s="9" t="s">
        <v>23</v>
      </c>
      <c r="C19" s="46"/>
      <c r="D19" s="46"/>
      <c r="E19" s="92">
        <v>1028488.85</v>
      </c>
    </row>
    <row r="20" spans="1:5" ht="12.75">
      <c r="A20" s="44"/>
      <c r="B20" s="9" t="s">
        <v>24</v>
      </c>
      <c r="C20" s="42" t="s">
        <v>173</v>
      </c>
      <c r="D20" s="42"/>
      <c r="E20" s="145"/>
    </row>
    <row r="21" spans="1:5" ht="12.75">
      <c r="A21" s="43" t="s">
        <v>174</v>
      </c>
      <c r="B21" s="6" t="s">
        <v>25</v>
      </c>
      <c r="C21" s="11"/>
      <c r="D21" s="19"/>
      <c r="E21" s="19"/>
    </row>
    <row r="22" spans="1:5" ht="12.75">
      <c r="A22" s="39"/>
      <c r="B22" s="8" t="s">
        <v>26</v>
      </c>
      <c r="C22" s="42" t="s">
        <v>174</v>
      </c>
      <c r="D22" s="19"/>
      <c r="E22" s="128">
        <v>20498.72</v>
      </c>
    </row>
    <row r="23" spans="1:5" ht="12.75">
      <c r="A23" s="44" t="s">
        <v>175</v>
      </c>
      <c r="B23" s="9" t="s">
        <v>69</v>
      </c>
      <c r="C23" s="11"/>
      <c r="D23" s="6"/>
      <c r="E23" s="6"/>
    </row>
    <row r="24" spans="1:5" ht="12.75">
      <c r="A24" s="7"/>
      <c r="B24" s="35" t="s">
        <v>27</v>
      </c>
      <c r="C24" s="42" t="s">
        <v>175</v>
      </c>
      <c r="D24" s="87"/>
      <c r="E24" s="49">
        <v>1028663.21</v>
      </c>
    </row>
    <row r="25" spans="1:5" ht="12.75">
      <c r="A25" s="40"/>
      <c r="B25" s="34"/>
      <c r="C25" s="47"/>
      <c r="D25" s="88"/>
      <c r="E25" s="6"/>
    </row>
    <row r="26" spans="1:5" ht="12.75">
      <c r="A26" s="39" t="s">
        <v>176</v>
      </c>
      <c r="B26" s="35" t="s">
        <v>206</v>
      </c>
      <c r="C26" s="42" t="s">
        <v>176</v>
      </c>
      <c r="D26" s="87"/>
      <c r="E26" s="49">
        <v>1028663.21</v>
      </c>
    </row>
    <row r="27" spans="1:5" ht="12.75">
      <c r="A27" s="43"/>
      <c r="B27" s="34"/>
      <c r="C27" s="47"/>
      <c r="D27" s="88"/>
      <c r="E27" s="6"/>
    </row>
    <row r="28" spans="1:5" ht="12.75">
      <c r="A28" s="39" t="s">
        <v>177</v>
      </c>
      <c r="B28" s="35" t="s">
        <v>28</v>
      </c>
      <c r="C28" s="42" t="s">
        <v>177</v>
      </c>
      <c r="D28" s="87"/>
      <c r="E28" s="136">
        <v>0</v>
      </c>
    </row>
    <row r="29" spans="1:5" ht="12.75">
      <c r="A29" s="43"/>
      <c r="B29" s="34"/>
      <c r="C29" s="48"/>
      <c r="D29" s="89"/>
      <c r="E29" s="6"/>
    </row>
    <row r="30" spans="1:5" ht="12.75">
      <c r="A30" s="39" t="s">
        <v>182</v>
      </c>
      <c r="B30" s="35" t="s">
        <v>29</v>
      </c>
      <c r="C30" s="42" t="s">
        <v>182</v>
      </c>
      <c r="D30" s="87"/>
      <c r="E30" s="94">
        <v>995218.01</v>
      </c>
    </row>
    <row r="31" spans="1:5" ht="12.75">
      <c r="A31" s="43" t="s">
        <v>183</v>
      </c>
      <c r="B31" s="34" t="s">
        <v>30</v>
      </c>
      <c r="C31" s="11"/>
      <c r="D31" s="6"/>
      <c r="E31" s="51"/>
    </row>
    <row r="32" spans="1:5" ht="12.75">
      <c r="A32" s="39"/>
      <c r="B32" s="35" t="s">
        <v>208</v>
      </c>
      <c r="C32" s="42" t="s">
        <v>183</v>
      </c>
      <c r="D32" s="87"/>
      <c r="E32" s="93">
        <v>1</v>
      </c>
    </row>
    <row r="33" spans="1:5" ht="12.75">
      <c r="A33" s="25">
        <v>1000</v>
      </c>
      <c r="B33" s="34" t="s">
        <v>105</v>
      </c>
      <c r="C33" s="11"/>
      <c r="D33" s="6"/>
      <c r="E33" s="6"/>
    </row>
    <row r="34" spans="1:5" ht="12.75">
      <c r="A34" s="7"/>
      <c r="B34" s="35" t="s">
        <v>207</v>
      </c>
      <c r="C34" s="12">
        <v>1000</v>
      </c>
      <c r="D34" s="79"/>
      <c r="E34" s="98">
        <v>1.0336059</v>
      </c>
    </row>
    <row r="36" ht="12.75">
      <c r="A36" s="2" t="s">
        <v>31</v>
      </c>
    </row>
    <row r="37" ht="12.75">
      <c r="A37" s="2" t="s">
        <v>32</v>
      </c>
    </row>
    <row r="40" ht="12.75">
      <c r="A40" t="s">
        <v>127</v>
      </c>
    </row>
    <row r="41" ht="12.75">
      <c r="A41" t="s">
        <v>171</v>
      </c>
    </row>
    <row r="43" ht="12.75">
      <c r="A43" t="s">
        <v>193</v>
      </c>
    </row>
    <row r="44" ht="12.75">
      <c r="A44" t="s">
        <v>128</v>
      </c>
    </row>
    <row r="45" ht="12.75">
      <c r="A45" t="s">
        <v>194</v>
      </c>
    </row>
  </sheetData>
  <mergeCells count="3">
    <mergeCell ref="A11:B11"/>
    <mergeCell ref="A13:B13"/>
    <mergeCell ref="A9:E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I26" sqref="I26"/>
    </sheetView>
  </sheetViews>
  <sheetFormatPr defaultColWidth="9.140625" defaultRowHeight="12.75"/>
  <cols>
    <col min="1" max="1" width="6.00390625" style="0" customWidth="1"/>
    <col min="2" max="2" width="38.57421875" style="0" customWidth="1"/>
    <col min="3" max="3" width="8.57421875" style="0" customWidth="1"/>
    <col min="4" max="4" width="9.57421875" style="0" customWidth="1"/>
    <col min="5" max="6" width="11.00390625" style="0" bestFit="1" customWidth="1"/>
    <col min="7" max="7" width="15.57421875" style="0" customWidth="1"/>
    <col min="9" max="9" width="9.57421875" style="0" bestFit="1" customWidth="1"/>
  </cols>
  <sheetData>
    <row r="1" spans="4:7" s="5" customFormat="1" ht="12">
      <c r="D1" s="126"/>
      <c r="G1" s="111" t="s">
        <v>106</v>
      </c>
    </row>
    <row r="2" spans="1:7" s="5" customFormat="1" ht="12.75">
      <c r="A2" s="5" t="s">
        <v>117</v>
      </c>
      <c r="D2" s="126"/>
      <c r="G2" s="126" t="s">
        <v>6</v>
      </c>
    </row>
    <row r="3" s="5" customFormat="1" ht="12">
      <c r="G3" s="126" t="s">
        <v>129</v>
      </c>
    </row>
    <row r="4" spans="1:7" s="5" customFormat="1" ht="12">
      <c r="A4" s="5" t="s">
        <v>63</v>
      </c>
      <c r="G4" s="126" t="s">
        <v>104</v>
      </c>
    </row>
    <row r="5" s="5" customFormat="1" ht="12">
      <c r="G5" s="126" t="s">
        <v>209</v>
      </c>
    </row>
    <row r="6" s="5" customFormat="1" ht="12">
      <c r="A6" s="5" t="s">
        <v>189</v>
      </c>
    </row>
    <row r="8" spans="1:7" ht="15">
      <c r="A8" s="156" t="s">
        <v>7</v>
      </c>
      <c r="B8" s="156"/>
      <c r="C8" s="156"/>
      <c r="D8" s="156"/>
      <c r="E8" s="156"/>
      <c r="F8" s="156"/>
      <c r="G8" s="156"/>
    </row>
    <row r="10" spans="2:7" ht="12.75">
      <c r="B10" s="55" t="s">
        <v>4</v>
      </c>
      <c r="G10" s="14" t="s">
        <v>8</v>
      </c>
    </row>
    <row r="11" spans="1:7" s="2" customFormat="1" ht="11.25">
      <c r="A11" s="114"/>
      <c r="B11" s="115"/>
      <c r="C11" s="117"/>
      <c r="D11" s="116" t="s">
        <v>34</v>
      </c>
      <c r="E11" s="117"/>
      <c r="F11" s="116" t="s">
        <v>40</v>
      </c>
      <c r="G11" s="116" t="s">
        <v>40</v>
      </c>
    </row>
    <row r="12" spans="1:7" s="2" customFormat="1" ht="11.25">
      <c r="A12" s="1"/>
      <c r="B12" s="118" t="s">
        <v>160</v>
      </c>
      <c r="C12" s="119" t="s">
        <v>33</v>
      </c>
      <c r="D12" s="119" t="s">
        <v>35</v>
      </c>
      <c r="E12" s="119" t="s">
        <v>38</v>
      </c>
      <c r="F12" s="119" t="s">
        <v>39</v>
      </c>
      <c r="G12" s="119" t="s">
        <v>64</v>
      </c>
    </row>
    <row r="13" spans="1:7" s="2" customFormat="1" ht="11.25">
      <c r="A13" s="1"/>
      <c r="B13" s="118"/>
      <c r="C13" s="119" t="s">
        <v>161</v>
      </c>
      <c r="D13" s="120" t="s">
        <v>36</v>
      </c>
      <c r="E13" s="119" t="s">
        <v>39</v>
      </c>
      <c r="F13" s="119" t="s">
        <v>41</v>
      </c>
      <c r="G13" s="119" t="s">
        <v>62</v>
      </c>
    </row>
    <row r="14" spans="1:7" s="2" customFormat="1" ht="11.25">
      <c r="A14" s="121"/>
      <c r="B14" s="122"/>
      <c r="C14" s="110"/>
      <c r="D14" s="123" t="s">
        <v>37</v>
      </c>
      <c r="E14" s="123"/>
      <c r="F14" s="110" t="s">
        <v>42</v>
      </c>
      <c r="G14" s="110" t="s">
        <v>47</v>
      </c>
    </row>
    <row r="15" spans="1:7" ht="12.75">
      <c r="A15" s="4">
        <v>11000</v>
      </c>
      <c r="B15" s="66" t="s">
        <v>130</v>
      </c>
      <c r="C15" s="61"/>
      <c r="D15" s="61"/>
      <c r="E15" s="61"/>
      <c r="F15" s="61"/>
      <c r="G15" s="61"/>
    </row>
    <row r="16" spans="1:7" ht="12.75">
      <c r="A16" s="4">
        <v>11100</v>
      </c>
      <c r="B16" s="67" t="s">
        <v>49</v>
      </c>
      <c r="C16" s="61"/>
      <c r="D16" s="61"/>
      <c r="E16" s="61"/>
      <c r="F16" s="61"/>
      <c r="G16" s="61"/>
    </row>
    <row r="17" spans="1:7" ht="12.75">
      <c r="A17" s="4"/>
      <c r="B17" s="67" t="s">
        <v>48</v>
      </c>
      <c r="C17" s="61"/>
      <c r="D17" s="61"/>
      <c r="E17" s="61"/>
      <c r="F17" s="61"/>
      <c r="G17" s="61"/>
    </row>
    <row r="18" spans="1:7" ht="12.75">
      <c r="A18" s="4">
        <v>11110</v>
      </c>
      <c r="B18" s="66" t="s">
        <v>71</v>
      </c>
      <c r="C18" s="61"/>
      <c r="D18" s="61"/>
      <c r="E18" s="61"/>
      <c r="F18" s="61"/>
      <c r="G18" s="61"/>
    </row>
    <row r="19" spans="1:7" ht="12.75">
      <c r="A19" s="4"/>
      <c r="B19" s="62" t="s">
        <v>72</v>
      </c>
      <c r="C19" s="61"/>
      <c r="D19" s="60"/>
      <c r="E19" s="60"/>
      <c r="F19" s="95"/>
      <c r="G19" s="96"/>
    </row>
    <row r="20" spans="1:7" ht="12.75">
      <c r="A20" s="4"/>
      <c r="B20" s="62" t="s">
        <v>100</v>
      </c>
      <c r="C20" s="61"/>
      <c r="D20" s="60">
        <v>1290</v>
      </c>
      <c r="E20" s="142">
        <v>142139.05</v>
      </c>
      <c r="F20" s="139">
        <v>140356.3</v>
      </c>
      <c r="G20" s="96">
        <v>13.63</v>
      </c>
    </row>
    <row r="21" spans="1:7" ht="12.75">
      <c r="A21" s="4"/>
      <c r="B21" s="62" t="s">
        <v>103</v>
      </c>
      <c r="C21" s="61"/>
      <c r="D21" s="60">
        <v>300</v>
      </c>
      <c r="E21" s="142">
        <v>33657.58</v>
      </c>
      <c r="F21" s="139">
        <v>33457.71</v>
      </c>
      <c r="G21" s="96">
        <v>3.25</v>
      </c>
    </row>
    <row r="22" spans="1:7" ht="12.75">
      <c r="A22" s="4"/>
      <c r="B22" s="62" t="s">
        <v>102</v>
      </c>
      <c r="C22" s="61"/>
      <c r="D22" s="60">
        <v>430</v>
      </c>
      <c r="E22" s="142">
        <v>45356.71</v>
      </c>
      <c r="F22" s="139">
        <v>45439.18</v>
      </c>
      <c r="G22" s="96">
        <v>4.41</v>
      </c>
    </row>
    <row r="23" spans="1:7" ht="12.75">
      <c r="A23" s="4"/>
      <c r="B23" s="62" t="s">
        <v>101</v>
      </c>
      <c r="C23" s="61"/>
      <c r="D23" s="60">
        <v>1056</v>
      </c>
      <c r="E23" s="142">
        <v>108328.72</v>
      </c>
      <c r="F23" s="139">
        <v>110530.05</v>
      </c>
      <c r="G23" s="96">
        <v>10.73</v>
      </c>
    </row>
    <row r="24" spans="1:9" ht="12.75">
      <c r="A24" s="4"/>
      <c r="B24" s="62" t="s">
        <v>210</v>
      </c>
      <c r="C24" s="61"/>
      <c r="D24" s="60">
        <v>100</v>
      </c>
      <c r="E24" s="142">
        <v>9672.06</v>
      </c>
      <c r="F24" s="139">
        <v>9753</v>
      </c>
      <c r="G24" s="96">
        <v>0.95</v>
      </c>
      <c r="I24" s="62"/>
    </row>
    <row r="25" spans="1:9" ht="12.75">
      <c r="A25" s="4"/>
      <c r="B25" s="62" t="s">
        <v>221</v>
      </c>
      <c r="C25" s="61"/>
      <c r="D25" s="60">
        <v>500</v>
      </c>
      <c r="E25" s="142">
        <v>49222.36</v>
      </c>
      <c r="F25" s="139">
        <v>49435</v>
      </c>
      <c r="G25" s="96">
        <v>4.8</v>
      </c>
      <c r="I25" s="20"/>
    </row>
    <row r="26" spans="1:9" ht="12.75">
      <c r="A26" s="4"/>
      <c r="B26" s="62" t="s">
        <v>57</v>
      </c>
      <c r="C26" s="60">
        <v>11110</v>
      </c>
      <c r="D26" s="60">
        <f>SUM(D20:D25)</f>
        <v>3676</v>
      </c>
      <c r="E26" s="60">
        <f>SUM(E20:E25)</f>
        <v>388376.48</v>
      </c>
      <c r="F26" s="60">
        <f>SUM(F20:F25)</f>
        <v>388971.24</v>
      </c>
      <c r="G26" s="60">
        <f>SUM(G20:G25)</f>
        <v>37.77</v>
      </c>
      <c r="I26" s="113"/>
    </row>
    <row r="27" spans="1:7" ht="12.75">
      <c r="A27" s="4">
        <v>11120</v>
      </c>
      <c r="B27" s="66" t="s">
        <v>73</v>
      </c>
      <c r="C27" s="60"/>
      <c r="D27" s="61"/>
      <c r="E27" s="142"/>
      <c r="F27" s="139"/>
      <c r="G27" s="61"/>
    </row>
    <row r="28" spans="1:7" ht="12.75">
      <c r="A28" s="4"/>
      <c r="B28" s="62" t="s">
        <v>55</v>
      </c>
      <c r="C28" s="60"/>
      <c r="D28" s="60">
        <v>440</v>
      </c>
      <c r="E28" s="142">
        <v>46255.57</v>
      </c>
      <c r="F28" s="142">
        <v>46355.96</v>
      </c>
      <c r="G28" s="96">
        <v>4.5</v>
      </c>
    </row>
    <row r="29" spans="1:7" ht="12.75">
      <c r="A29" s="4"/>
      <c r="B29" s="62" t="s">
        <v>61</v>
      </c>
      <c r="C29" s="60"/>
      <c r="D29" s="60">
        <v>100</v>
      </c>
      <c r="E29" s="142">
        <v>10698.75</v>
      </c>
      <c r="F29" s="142">
        <v>10704.75</v>
      </c>
      <c r="G29" s="96">
        <v>1.04</v>
      </c>
    </row>
    <row r="30" spans="1:7" ht="12.75">
      <c r="A30" s="4"/>
      <c r="B30" s="62" t="s">
        <v>57</v>
      </c>
      <c r="C30" s="60">
        <v>11120</v>
      </c>
      <c r="D30" s="60"/>
      <c r="E30" s="142">
        <f>E28+E29</f>
        <v>56954.32</v>
      </c>
      <c r="F30" s="142">
        <f>F28+F29</f>
        <v>57060.71</v>
      </c>
      <c r="G30" s="96">
        <f>G28+G29</f>
        <v>5.54</v>
      </c>
    </row>
    <row r="31" spans="1:7" ht="12.75">
      <c r="A31" s="4">
        <v>11130</v>
      </c>
      <c r="B31" s="66" t="s">
        <v>74</v>
      </c>
      <c r="C31" s="60"/>
      <c r="D31" s="61"/>
      <c r="E31" s="142"/>
      <c r="F31" s="139"/>
      <c r="G31" s="61"/>
    </row>
    <row r="32" spans="1:7" ht="12.75">
      <c r="A32" s="4"/>
      <c r="B32" s="62" t="s">
        <v>57</v>
      </c>
      <c r="C32" s="60">
        <v>11130</v>
      </c>
      <c r="D32" s="61"/>
      <c r="E32" s="139"/>
      <c r="F32" s="139"/>
      <c r="G32" s="61"/>
    </row>
    <row r="33" spans="1:7" ht="12.75">
      <c r="A33" s="21"/>
      <c r="B33" s="63" t="s">
        <v>76</v>
      </c>
      <c r="C33" s="65">
        <v>11100</v>
      </c>
      <c r="D33" s="65"/>
      <c r="E33" s="143">
        <f>E26+E30+E32</f>
        <v>445330.8</v>
      </c>
      <c r="F33" s="143">
        <f>F26+F30+F32</f>
        <v>446031.95</v>
      </c>
      <c r="G33" s="97">
        <f>G26+G30+G32</f>
        <v>43.31</v>
      </c>
    </row>
    <row r="34" spans="1:7" ht="12.75">
      <c r="A34" s="56">
        <v>11200</v>
      </c>
      <c r="B34" s="68" t="s">
        <v>153</v>
      </c>
      <c r="C34" s="58"/>
      <c r="D34" s="59"/>
      <c r="E34" s="59"/>
      <c r="F34" s="59"/>
      <c r="G34" s="59"/>
    </row>
    <row r="35" spans="1:7" ht="12.75">
      <c r="A35" s="4">
        <v>11210</v>
      </c>
      <c r="B35" s="66" t="s">
        <v>131</v>
      </c>
      <c r="C35" s="60"/>
      <c r="D35" s="61"/>
      <c r="E35" s="61"/>
      <c r="F35" s="61"/>
      <c r="G35" s="61"/>
    </row>
    <row r="36" spans="1:7" ht="12.75">
      <c r="A36" s="21"/>
      <c r="B36" s="63" t="s">
        <v>57</v>
      </c>
      <c r="C36" s="65">
        <v>11210</v>
      </c>
      <c r="D36" s="64"/>
      <c r="E36" s="64"/>
      <c r="F36" s="64"/>
      <c r="G36" s="64"/>
    </row>
    <row r="37" spans="1:7" ht="12.75">
      <c r="A37" s="56">
        <v>11220</v>
      </c>
      <c r="B37" s="99" t="s">
        <v>132</v>
      </c>
      <c r="C37" s="58"/>
      <c r="D37" s="59"/>
      <c r="E37" s="59"/>
      <c r="F37" s="59"/>
      <c r="G37" s="59"/>
    </row>
    <row r="38" spans="1:7" ht="12.75">
      <c r="A38" s="4"/>
      <c r="B38" s="62" t="s">
        <v>57</v>
      </c>
      <c r="C38" s="60">
        <v>11220</v>
      </c>
      <c r="D38" s="61"/>
      <c r="E38" s="61"/>
      <c r="F38" s="61"/>
      <c r="G38" s="61"/>
    </row>
    <row r="39" spans="1:7" ht="12.75">
      <c r="A39" s="21"/>
      <c r="B39" s="63" t="s">
        <v>133</v>
      </c>
      <c r="C39" s="65">
        <v>11200</v>
      </c>
      <c r="D39" s="64"/>
      <c r="E39" s="64"/>
      <c r="F39" s="64"/>
      <c r="G39" s="64"/>
    </row>
    <row r="40" spans="1:7" ht="12.75">
      <c r="A40" s="56">
        <v>11300</v>
      </c>
      <c r="B40" s="99" t="s">
        <v>134</v>
      </c>
      <c r="C40" s="58"/>
      <c r="D40" s="59"/>
      <c r="E40" s="59"/>
      <c r="F40" s="59"/>
      <c r="G40" s="59"/>
    </row>
    <row r="41" spans="1:7" ht="12.75">
      <c r="A41" s="4"/>
      <c r="B41" s="62" t="s">
        <v>58</v>
      </c>
      <c r="C41" s="60">
        <v>11300</v>
      </c>
      <c r="D41" s="61"/>
      <c r="E41" s="61"/>
      <c r="F41" s="61"/>
      <c r="G41" s="61"/>
    </row>
    <row r="42" spans="1:7" ht="12.75">
      <c r="A42" s="56">
        <v>11400</v>
      </c>
      <c r="B42" s="99" t="s">
        <v>115</v>
      </c>
      <c r="C42" s="58"/>
      <c r="D42" s="59"/>
      <c r="E42" s="59"/>
      <c r="F42" s="59"/>
      <c r="G42" s="59"/>
    </row>
    <row r="43" spans="1:7" ht="12.75">
      <c r="A43" s="4"/>
      <c r="B43" s="62" t="s">
        <v>57</v>
      </c>
      <c r="C43" s="60">
        <v>11400</v>
      </c>
      <c r="D43" s="61"/>
      <c r="E43" s="61"/>
      <c r="F43" s="61"/>
      <c r="G43" s="61"/>
    </row>
    <row r="44" spans="1:7" ht="12.75">
      <c r="A44" s="4"/>
      <c r="B44" s="69" t="s">
        <v>135</v>
      </c>
      <c r="C44" s="60"/>
      <c r="D44" s="60"/>
      <c r="E44" s="60"/>
      <c r="F44" s="60"/>
      <c r="G44" s="60"/>
    </row>
    <row r="45" spans="1:7" ht="12.75">
      <c r="A45" s="21"/>
      <c r="B45" s="22" t="s">
        <v>136</v>
      </c>
      <c r="C45" s="65"/>
      <c r="D45" s="72"/>
      <c r="E45" s="137">
        <f>E33</f>
        <v>445330.8</v>
      </c>
      <c r="F45" s="138">
        <f>F33</f>
        <v>446031.95</v>
      </c>
      <c r="G45" s="101">
        <f>G33</f>
        <v>43.31</v>
      </c>
    </row>
    <row r="46" spans="1:7" ht="12.75">
      <c r="A46" s="4">
        <v>12000</v>
      </c>
      <c r="B46" s="69" t="s">
        <v>137</v>
      </c>
      <c r="C46" s="60"/>
      <c r="D46" s="61"/>
      <c r="E46" s="139"/>
      <c r="F46" s="139"/>
      <c r="G46" s="61"/>
    </row>
    <row r="47" spans="1:7" ht="12.75">
      <c r="A47" s="4">
        <v>12100</v>
      </c>
      <c r="B47" s="102" t="s">
        <v>65</v>
      </c>
      <c r="C47" s="60"/>
      <c r="D47" s="61"/>
      <c r="E47" s="139"/>
      <c r="F47" s="139"/>
      <c r="G47" s="61"/>
    </row>
    <row r="48" spans="1:7" ht="12.75">
      <c r="A48" s="4">
        <v>12110</v>
      </c>
      <c r="B48" s="69" t="s">
        <v>73</v>
      </c>
      <c r="C48" s="60"/>
      <c r="D48" s="61"/>
      <c r="E48" s="139"/>
      <c r="F48" s="139"/>
      <c r="G48" s="61"/>
    </row>
    <row r="49" spans="1:7" ht="12.75">
      <c r="A49" s="4"/>
      <c r="B49" s="20" t="s">
        <v>57</v>
      </c>
      <c r="C49" s="60">
        <v>12110</v>
      </c>
      <c r="D49" s="61"/>
      <c r="E49" s="139"/>
      <c r="F49" s="139"/>
      <c r="G49" s="61"/>
    </row>
    <row r="50" spans="1:7" ht="12.75">
      <c r="A50" s="4">
        <v>12120</v>
      </c>
      <c r="B50" s="69" t="s">
        <v>155</v>
      </c>
      <c r="C50" s="60"/>
      <c r="D50" s="61"/>
      <c r="E50" s="139"/>
      <c r="F50" s="139"/>
      <c r="G50" s="61"/>
    </row>
    <row r="51" spans="1:7" ht="12.75">
      <c r="A51" s="4"/>
      <c r="B51" s="20" t="s">
        <v>57</v>
      </c>
      <c r="C51" s="60">
        <v>12120</v>
      </c>
      <c r="D51" s="61"/>
      <c r="E51" s="139"/>
      <c r="F51" s="139"/>
      <c r="G51" s="61"/>
    </row>
    <row r="52" spans="1:7" ht="12.75">
      <c r="A52" s="21"/>
      <c r="B52" s="22" t="s">
        <v>138</v>
      </c>
      <c r="C52" s="65">
        <v>12100</v>
      </c>
      <c r="D52" s="64"/>
      <c r="E52" s="140"/>
      <c r="F52" s="140"/>
      <c r="G52" s="64"/>
    </row>
    <row r="53" spans="1:7" ht="12.75">
      <c r="A53" s="56">
        <v>12300</v>
      </c>
      <c r="B53" s="99" t="s">
        <v>134</v>
      </c>
      <c r="C53" s="58"/>
      <c r="D53" s="59"/>
      <c r="E53" s="141"/>
      <c r="F53" s="141"/>
      <c r="G53" s="59"/>
    </row>
    <row r="54" spans="1:7" ht="12.75">
      <c r="A54" s="4"/>
      <c r="B54" s="62" t="s">
        <v>57</v>
      </c>
      <c r="C54" s="60">
        <v>12300</v>
      </c>
      <c r="D54" s="61"/>
      <c r="E54" s="139"/>
      <c r="F54" s="139"/>
      <c r="G54" s="61"/>
    </row>
    <row r="55" spans="1:7" ht="12.75">
      <c r="A55" s="56">
        <v>12400</v>
      </c>
      <c r="B55" s="99" t="s">
        <v>115</v>
      </c>
      <c r="C55" s="58"/>
      <c r="D55" s="59"/>
      <c r="E55" s="141"/>
      <c r="F55" s="141"/>
      <c r="G55" s="59"/>
    </row>
    <row r="56" spans="1:7" ht="12.75">
      <c r="A56" s="4"/>
      <c r="B56" s="62" t="s">
        <v>58</v>
      </c>
      <c r="C56" s="60">
        <v>12400</v>
      </c>
      <c r="D56" s="61"/>
      <c r="E56" s="139"/>
      <c r="F56" s="139"/>
      <c r="G56" s="61"/>
    </row>
    <row r="57" spans="1:7" ht="12.75">
      <c r="A57" s="4">
        <v>12000</v>
      </c>
      <c r="B57" s="20" t="s">
        <v>139</v>
      </c>
      <c r="C57" s="60"/>
      <c r="D57" s="61"/>
      <c r="E57" s="139"/>
      <c r="F57" s="139"/>
      <c r="G57" s="61"/>
    </row>
    <row r="58" spans="1:7" ht="12.75">
      <c r="A58" s="21"/>
      <c r="B58" s="22" t="s">
        <v>140</v>
      </c>
      <c r="C58" s="72">
        <v>12000</v>
      </c>
      <c r="D58" s="64"/>
      <c r="E58" s="140"/>
      <c r="F58" s="140"/>
      <c r="G58" s="64"/>
    </row>
    <row r="59" spans="1:7" ht="12.75">
      <c r="A59" s="56">
        <v>13000</v>
      </c>
      <c r="B59" s="57" t="s">
        <v>141</v>
      </c>
      <c r="C59" s="127"/>
      <c r="D59" s="61"/>
      <c r="E59" s="139"/>
      <c r="F59" s="139"/>
      <c r="G59" s="61"/>
    </row>
    <row r="60" spans="1:7" ht="12.75">
      <c r="A60" s="4"/>
      <c r="B60" s="62" t="s">
        <v>51</v>
      </c>
      <c r="C60" s="73"/>
      <c r="D60" s="61"/>
      <c r="E60" s="139">
        <v>93500</v>
      </c>
      <c r="F60" s="139">
        <v>95776.4</v>
      </c>
      <c r="G60" s="96">
        <v>9.3</v>
      </c>
    </row>
    <row r="61" spans="1:7" ht="12.75">
      <c r="A61" s="4"/>
      <c r="B61" s="62" t="s">
        <v>52</v>
      </c>
      <c r="C61" s="73"/>
      <c r="D61" s="61"/>
      <c r="E61" s="139">
        <v>96500</v>
      </c>
      <c r="F61" s="139">
        <v>98808.79</v>
      </c>
      <c r="G61" s="96">
        <v>9.6</v>
      </c>
    </row>
    <row r="62" spans="1:7" ht="12.75">
      <c r="A62" s="4"/>
      <c r="B62" s="62" t="s">
        <v>53</v>
      </c>
      <c r="C62" s="73"/>
      <c r="D62" s="61"/>
      <c r="E62" s="139">
        <v>96500</v>
      </c>
      <c r="F62" s="139">
        <v>98987.74</v>
      </c>
      <c r="G62" s="96">
        <v>9.61</v>
      </c>
    </row>
    <row r="63" spans="1:7" ht="12.75">
      <c r="A63" s="4"/>
      <c r="B63" s="62" t="s">
        <v>54</v>
      </c>
      <c r="C63" s="73"/>
      <c r="D63" s="61"/>
      <c r="E63" s="139">
        <v>98000</v>
      </c>
      <c r="F63" s="139">
        <v>99965.85</v>
      </c>
      <c r="G63" s="96">
        <v>9.71</v>
      </c>
    </row>
    <row r="64" spans="1:8" ht="12.75">
      <c r="A64" s="21"/>
      <c r="B64" s="63" t="s">
        <v>57</v>
      </c>
      <c r="C64" s="72">
        <v>13000</v>
      </c>
      <c r="D64" s="64"/>
      <c r="E64" s="137">
        <f>SUM(E60:E63)</f>
        <v>384500</v>
      </c>
      <c r="F64" s="137">
        <f>SUM(F60:F63)</f>
        <v>393538.78</v>
      </c>
      <c r="G64" s="101">
        <f>G60+G61+G62+G63</f>
        <v>38.22</v>
      </c>
      <c r="H64" s="113"/>
    </row>
    <row r="65" spans="1:7" ht="12.75">
      <c r="A65" s="4"/>
      <c r="B65" s="66" t="s">
        <v>3</v>
      </c>
      <c r="C65" s="60"/>
      <c r="D65" s="61"/>
      <c r="E65" s="139"/>
      <c r="F65" s="139"/>
      <c r="G65" s="61"/>
    </row>
    <row r="66" spans="1:7" ht="12.75">
      <c r="A66" s="21"/>
      <c r="B66" s="71" t="s">
        <v>2</v>
      </c>
      <c r="C66" s="72">
        <v>10000</v>
      </c>
      <c r="D66" s="64"/>
      <c r="E66" s="137">
        <f>E64+E45</f>
        <v>829830.8</v>
      </c>
      <c r="F66" s="137">
        <f>F64+F45</f>
        <v>839570.73</v>
      </c>
      <c r="G66" s="72">
        <f>G64+G45</f>
        <v>81.53</v>
      </c>
    </row>
    <row r="67" ht="12.75">
      <c r="I67" s="113"/>
    </row>
    <row r="70" ht="12.75">
      <c r="I70" s="113"/>
    </row>
    <row r="72" ht="12.75">
      <c r="I72" s="113"/>
    </row>
  </sheetData>
  <mergeCells count="1">
    <mergeCell ref="A8:G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4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6.421875" style="0" customWidth="1"/>
    <col min="2" max="2" width="37.7109375" style="0" customWidth="1"/>
    <col min="3" max="3" width="8.00390625" style="0" customWidth="1"/>
    <col min="4" max="4" width="11.7109375" style="0" customWidth="1"/>
    <col min="5" max="5" width="8.421875" style="0" customWidth="1"/>
    <col min="6" max="7" width="12.8515625" style="0" bestFit="1" customWidth="1"/>
    <col min="8" max="8" width="13.140625" style="0" customWidth="1"/>
  </cols>
  <sheetData>
    <row r="2" spans="2:8" ht="12.75">
      <c r="B2" s="55" t="s">
        <v>9</v>
      </c>
      <c r="H2" s="14" t="s">
        <v>8</v>
      </c>
    </row>
    <row r="3" spans="1:8" ht="12.75">
      <c r="A3" s="114"/>
      <c r="B3" s="115"/>
      <c r="C3" s="115"/>
      <c r="D3" s="124" t="s">
        <v>143</v>
      </c>
      <c r="E3" s="116" t="s">
        <v>34</v>
      </c>
      <c r="F3" s="117"/>
      <c r="G3" s="116" t="s">
        <v>40</v>
      </c>
      <c r="H3" s="116" t="s">
        <v>40</v>
      </c>
    </row>
    <row r="4" spans="1:8" ht="12.75">
      <c r="A4" s="1"/>
      <c r="B4" s="118" t="s">
        <v>160</v>
      </c>
      <c r="C4" s="118" t="s">
        <v>33</v>
      </c>
      <c r="D4" s="118" t="s">
        <v>144</v>
      </c>
      <c r="E4" s="119" t="s">
        <v>35</v>
      </c>
      <c r="F4" s="119" t="s">
        <v>38</v>
      </c>
      <c r="G4" s="119" t="s">
        <v>39</v>
      </c>
      <c r="H4" s="119" t="s">
        <v>43</v>
      </c>
    </row>
    <row r="5" spans="1:8" ht="12.75">
      <c r="A5" s="1"/>
      <c r="B5" s="118"/>
      <c r="C5" s="118" t="s">
        <v>161</v>
      </c>
      <c r="D5" s="118" t="s">
        <v>145</v>
      </c>
      <c r="E5" s="120" t="s">
        <v>36</v>
      </c>
      <c r="F5" s="119" t="s">
        <v>39</v>
      </c>
      <c r="G5" s="119" t="s">
        <v>41</v>
      </c>
      <c r="H5" s="119" t="s">
        <v>44</v>
      </c>
    </row>
    <row r="6" spans="1:8" ht="12.75">
      <c r="A6" s="1"/>
      <c r="B6" s="3"/>
      <c r="C6" s="118"/>
      <c r="D6" s="118" t="s">
        <v>146</v>
      </c>
      <c r="E6" s="120" t="s">
        <v>37</v>
      </c>
      <c r="F6" s="120"/>
      <c r="G6" s="119" t="s">
        <v>42</v>
      </c>
      <c r="H6" s="119" t="s">
        <v>45</v>
      </c>
    </row>
    <row r="7" spans="1:8" ht="12.75">
      <c r="A7" s="1"/>
      <c r="B7" s="3"/>
      <c r="C7" s="3"/>
      <c r="D7" s="118" t="s">
        <v>147</v>
      </c>
      <c r="E7" s="120"/>
      <c r="F7" s="120"/>
      <c r="G7" s="120"/>
      <c r="H7" s="119" t="s">
        <v>46</v>
      </c>
    </row>
    <row r="8" spans="1:8" ht="12.75">
      <c r="A8" s="121"/>
      <c r="B8" s="122"/>
      <c r="C8" s="122"/>
      <c r="D8" s="122"/>
      <c r="E8" s="123"/>
      <c r="F8" s="123"/>
      <c r="G8" s="123"/>
      <c r="H8" s="110" t="s">
        <v>47</v>
      </c>
    </row>
    <row r="9" spans="1:8" ht="12.75">
      <c r="A9" s="4">
        <v>21000</v>
      </c>
      <c r="B9" s="66" t="s">
        <v>142</v>
      </c>
      <c r="C9" s="61"/>
      <c r="D9" s="61"/>
      <c r="E9" s="61"/>
      <c r="F9" s="61"/>
      <c r="G9" s="61"/>
      <c r="H9" s="11"/>
    </row>
    <row r="10" spans="1:8" ht="12.75">
      <c r="A10" s="4">
        <v>21100</v>
      </c>
      <c r="B10" s="67" t="s">
        <v>49</v>
      </c>
      <c r="C10" s="61"/>
      <c r="D10" s="61"/>
      <c r="E10" s="61"/>
      <c r="F10" s="61"/>
      <c r="G10" s="61"/>
      <c r="H10" s="45"/>
    </row>
    <row r="11" spans="1:8" ht="12.75">
      <c r="A11" s="4"/>
      <c r="B11" s="67" t="s">
        <v>48</v>
      </c>
      <c r="C11" s="61"/>
      <c r="D11" s="61"/>
      <c r="E11" s="61"/>
      <c r="F11" s="61"/>
      <c r="G11" s="61"/>
      <c r="H11" s="45"/>
    </row>
    <row r="12" spans="1:8" ht="12.75">
      <c r="A12" s="4"/>
      <c r="B12" s="62" t="s">
        <v>226</v>
      </c>
      <c r="C12" s="61"/>
      <c r="D12" s="61" t="s">
        <v>227</v>
      </c>
      <c r="E12" s="60">
        <v>27</v>
      </c>
      <c r="F12" s="139">
        <v>25690.86</v>
      </c>
      <c r="G12" s="139">
        <v>26707.88</v>
      </c>
      <c r="H12" s="96">
        <f>G12/'[1]1.pielikums'!E23*100</f>
        <v>2.59</v>
      </c>
    </row>
    <row r="13" spans="1:8" ht="12.75">
      <c r="A13" s="4">
        <v>21110</v>
      </c>
      <c r="B13" s="66" t="s">
        <v>71</v>
      </c>
      <c r="C13" s="61"/>
      <c r="D13" s="159"/>
      <c r="E13" s="73">
        <f>E12</f>
        <v>27</v>
      </c>
      <c r="F13" s="159">
        <f>F12</f>
        <v>25690.86</v>
      </c>
      <c r="G13" s="159">
        <f>G12</f>
        <v>26707.88</v>
      </c>
      <c r="H13" s="73">
        <f>H12</f>
        <v>2.59</v>
      </c>
    </row>
    <row r="14" spans="1:8" ht="12.75">
      <c r="A14" s="4"/>
      <c r="B14" s="62" t="s">
        <v>57</v>
      </c>
      <c r="C14" s="60">
        <v>21110</v>
      </c>
      <c r="D14" s="61"/>
      <c r="E14" s="61"/>
      <c r="F14" s="61"/>
      <c r="G14" s="61"/>
      <c r="H14" s="45"/>
    </row>
    <row r="15" spans="1:8" ht="12.75">
      <c r="A15" s="4">
        <v>21120</v>
      </c>
      <c r="B15" s="66" t="s">
        <v>73</v>
      </c>
      <c r="C15" s="60"/>
      <c r="D15" s="61"/>
      <c r="E15" s="61"/>
      <c r="F15" s="61"/>
      <c r="G15" s="61"/>
      <c r="H15" s="45"/>
    </row>
    <row r="16" spans="1:8" ht="22.5">
      <c r="A16" s="4"/>
      <c r="B16" s="146" t="s">
        <v>211</v>
      </c>
      <c r="C16" s="60"/>
      <c r="D16" s="61" t="s">
        <v>214</v>
      </c>
      <c r="E16" s="60">
        <v>15</v>
      </c>
      <c r="F16" s="139">
        <v>9464.7</v>
      </c>
      <c r="G16" s="139">
        <v>9149.87</v>
      </c>
      <c r="H16" s="96">
        <v>0.89</v>
      </c>
    </row>
    <row r="17" spans="1:8" ht="33.75">
      <c r="A17" s="4"/>
      <c r="B17" s="146" t="s">
        <v>212</v>
      </c>
      <c r="C17" s="60"/>
      <c r="D17" s="60" t="s">
        <v>224</v>
      </c>
      <c r="E17" s="60">
        <v>29</v>
      </c>
      <c r="F17" s="139">
        <v>20047.73</v>
      </c>
      <c r="G17" s="139">
        <v>20404.74</v>
      </c>
      <c r="H17" s="96">
        <v>1.98</v>
      </c>
    </row>
    <row r="18" spans="1:8" ht="24" customHeight="1">
      <c r="A18" s="4"/>
      <c r="B18" s="146" t="s">
        <v>213</v>
      </c>
      <c r="C18" s="60"/>
      <c r="D18" s="60" t="s">
        <v>214</v>
      </c>
      <c r="E18" s="60">
        <v>15</v>
      </c>
      <c r="F18" s="139">
        <v>9271.24</v>
      </c>
      <c r="G18" s="139">
        <v>9074.81</v>
      </c>
      <c r="H18" s="96">
        <v>0.88</v>
      </c>
    </row>
    <row r="19" spans="1:8" ht="22.5">
      <c r="A19" s="4"/>
      <c r="B19" s="146" t="s">
        <v>215</v>
      </c>
      <c r="C19" s="60"/>
      <c r="D19" s="60" t="s">
        <v>225</v>
      </c>
      <c r="E19" s="60">
        <v>14</v>
      </c>
      <c r="F19" s="139">
        <v>14084.83</v>
      </c>
      <c r="G19" s="139">
        <v>13982.26</v>
      </c>
      <c r="H19" s="96">
        <v>1.36</v>
      </c>
    </row>
    <row r="20" spans="1:8" ht="22.5">
      <c r="A20" s="4"/>
      <c r="B20" s="146" t="s">
        <v>216</v>
      </c>
      <c r="C20" s="60"/>
      <c r="D20" s="60" t="s">
        <v>224</v>
      </c>
      <c r="E20" s="60">
        <v>19</v>
      </c>
      <c r="F20" s="139">
        <v>12287.5</v>
      </c>
      <c r="G20" s="139">
        <v>11655.42</v>
      </c>
      <c r="H20" s="96">
        <v>1.13</v>
      </c>
    </row>
    <row r="21" spans="1:8" ht="12.75">
      <c r="A21" s="4"/>
      <c r="B21" s="146" t="s">
        <v>222</v>
      </c>
      <c r="C21" s="60"/>
      <c r="D21" s="60" t="s">
        <v>225</v>
      </c>
      <c r="E21" s="60">
        <v>32</v>
      </c>
      <c r="F21" s="139">
        <v>22483.82</v>
      </c>
      <c r="G21" s="139">
        <v>23589.3</v>
      </c>
      <c r="H21" s="96">
        <v>2.29</v>
      </c>
    </row>
    <row r="22" spans="1:8" ht="12.75">
      <c r="A22" s="4"/>
      <c r="B22" s="146" t="s">
        <v>223</v>
      </c>
      <c r="C22" s="60"/>
      <c r="D22" s="60" t="s">
        <v>214</v>
      </c>
      <c r="E22" s="60">
        <v>300</v>
      </c>
      <c r="F22" s="139">
        <v>16456.76</v>
      </c>
      <c r="G22" s="139">
        <v>16430.9</v>
      </c>
      <c r="H22" s="96">
        <v>1.6</v>
      </c>
    </row>
    <row r="23" spans="1:8" ht="12.75">
      <c r="A23" s="4"/>
      <c r="B23" s="62" t="s">
        <v>57</v>
      </c>
      <c r="C23" s="60">
        <v>21120</v>
      </c>
      <c r="D23" s="61"/>
      <c r="E23" s="61"/>
      <c r="F23" s="148">
        <f>SUM(F16:F22)</f>
        <v>104096.58</v>
      </c>
      <c r="G23" s="148">
        <f>SUM(G16:G22)</f>
        <v>104287.3</v>
      </c>
      <c r="H23" s="148">
        <f>SUM(H16:H22)</f>
        <v>10.13</v>
      </c>
    </row>
    <row r="24" spans="1:8" ht="12.75">
      <c r="A24" s="4">
        <v>21130</v>
      </c>
      <c r="B24" s="66" t="s">
        <v>74</v>
      </c>
      <c r="C24" s="60"/>
      <c r="D24" s="61"/>
      <c r="E24" s="61"/>
      <c r="F24" s="139"/>
      <c r="G24" s="139"/>
      <c r="H24" s="45"/>
    </row>
    <row r="25" spans="1:8" ht="12.75">
      <c r="A25" s="4"/>
      <c r="B25" s="147" t="s">
        <v>217</v>
      </c>
      <c r="C25" s="60"/>
      <c r="D25" s="60" t="s">
        <v>218</v>
      </c>
      <c r="E25" s="60">
        <v>50</v>
      </c>
      <c r="F25" s="142">
        <v>50365.9</v>
      </c>
      <c r="G25" s="139">
        <v>51239.93</v>
      </c>
      <c r="H25" s="96">
        <v>4.98</v>
      </c>
    </row>
    <row r="26" spans="1:8" ht="12.75">
      <c r="A26" s="4"/>
      <c r="B26" s="62" t="s">
        <v>57</v>
      </c>
      <c r="C26" s="60">
        <v>21130</v>
      </c>
      <c r="D26" s="61"/>
      <c r="E26" s="61"/>
      <c r="F26" s="142">
        <f>F25</f>
        <v>50365.9</v>
      </c>
      <c r="G26" s="139">
        <f>G25</f>
        <v>51239.93</v>
      </c>
      <c r="H26" s="96">
        <v>6.86</v>
      </c>
    </row>
    <row r="27" spans="1:8" ht="12.75">
      <c r="A27" s="21"/>
      <c r="B27" s="63" t="s">
        <v>59</v>
      </c>
      <c r="C27" s="65">
        <v>21100</v>
      </c>
      <c r="D27" s="64"/>
      <c r="E27" s="64"/>
      <c r="F27" s="137">
        <f>F23+F26</f>
        <v>154462.48</v>
      </c>
      <c r="G27" s="137">
        <f>G23+G26</f>
        <v>155527.23</v>
      </c>
      <c r="H27" s="101">
        <v>15.11</v>
      </c>
    </row>
    <row r="28" spans="1:8" ht="12.75">
      <c r="A28" s="56">
        <v>21200</v>
      </c>
      <c r="B28" s="68" t="s">
        <v>153</v>
      </c>
      <c r="C28" s="58"/>
      <c r="D28" s="59"/>
      <c r="E28" s="59"/>
      <c r="F28" s="59"/>
      <c r="G28" s="59"/>
      <c r="H28" s="11"/>
    </row>
    <row r="29" spans="1:8" ht="12.75">
      <c r="A29" s="4">
        <v>21210</v>
      </c>
      <c r="B29" s="66" t="s">
        <v>131</v>
      </c>
      <c r="C29" s="60"/>
      <c r="D29" s="61"/>
      <c r="E29" s="61"/>
      <c r="F29" s="61"/>
      <c r="G29" s="61"/>
      <c r="H29" s="45"/>
    </row>
    <row r="30" spans="1:8" ht="12.75">
      <c r="A30" s="21"/>
      <c r="B30" s="63" t="s">
        <v>58</v>
      </c>
      <c r="C30" s="65">
        <v>21210</v>
      </c>
      <c r="D30" s="64"/>
      <c r="E30" s="64"/>
      <c r="F30" s="100"/>
      <c r="G30" s="100"/>
      <c r="H30" s="100"/>
    </row>
    <row r="31" spans="1:8" ht="12.75">
      <c r="A31" s="4">
        <v>21220</v>
      </c>
      <c r="B31" s="69" t="s">
        <v>132</v>
      </c>
      <c r="C31" s="60"/>
      <c r="D31" s="61"/>
      <c r="E31" s="61"/>
      <c r="F31" s="61"/>
      <c r="G31" s="61"/>
      <c r="H31" s="11"/>
    </row>
    <row r="32" spans="1:8" ht="12.75">
      <c r="A32" s="4"/>
      <c r="B32" s="20" t="s">
        <v>57</v>
      </c>
      <c r="C32" s="60">
        <v>21220</v>
      </c>
      <c r="D32" s="61"/>
      <c r="E32" s="61"/>
      <c r="F32" s="61"/>
      <c r="G32" s="61"/>
      <c r="H32" s="45"/>
    </row>
    <row r="33" spans="1:8" ht="12.75">
      <c r="A33" s="21"/>
      <c r="B33" s="22" t="s">
        <v>148</v>
      </c>
      <c r="C33" s="65">
        <v>21200</v>
      </c>
      <c r="D33" s="64"/>
      <c r="E33" s="64"/>
      <c r="F33" s="64"/>
      <c r="G33" s="64"/>
      <c r="H33" s="54"/>
    </row>
    <row r="34" spans="1:8" ht="12.75">
      <c r="A34" s="56">
        <v>21300</v>
      </c>
      <c r="B34" s="68" t="s">
        <v>134</v>
      </c>
      <c r="C34" s="58"/>
      <c r="D34" s="59"/>
      <c r="E34" s="59"/>
      <c r="F34" s="59"/>
      <c r="G34" s="59"/>
      <c r="H34" s="11"/>
    </row>
    <row r="35" spans="1:8" ht="12.75">
      <c r="A35" s="21"/>
      <c r="B35" s="63" t="s">
        <v>57</v>
      </c>
      <c r="C35" s="65">
        <v>21300</v>
      </c>
      <c r="D35" s="64"/>
      <c r="E35" s="64"/>
      <c r="F35" s="64"/>
      <c r="G35" s="64"/>
      <c r="H35" s="54"/>
    </row>
    <row r="36" spans="1:8" ht="12.75">
      <c r="A36" s="56">
        <v>21400</v>
      </c>
      <c r="B36" s="57" t="s">
        <v>115</v>
      </c>
      <c r="C36" s="58"/>
      <c r="D36" s="59"/>
      <c r="E36" s="59"/>
      <c r="F36" s="59"/>
      <c r="G36" s="59"/>
      <c r="H36" s="11"/>
    </row>
    <row r="37" spans="1:8" ht="12.75">
      <c r="A37" s="21"/>
      <c r="B37" s="63" t="s">
        <v>57</v>
      </c>
      <c r="C37" s="65">
        <v>21400</v>
      </c>
      <c r="D37" s="64"/>
      <c r="E37" s="64"/>
      <c r="F37" s="64"/>
      <c r="G37" s="64"/>
      <c r="H37" s="54"/>
    </row>
    <row r="38" spans="1:8" ht="12.75">
      <c r="A38" s="4"/>
      <c r="B38" s="62" t="s">
        <v>142</v>
      </c>
      <c r="C38" s="60"/>
      <c r="D38" s="61"/>
      <c r="E38" s="61"/>
      <c r="F38" s="61"/>
      <c r="G38" s="61"/>
      <c r="H38" s="45"/>
    </row>
    <row r="39" spans="1:8" ht="12.75">
      <c r="A39" s="21"/>
      <c r="B39" s="63" t="s">
        <v>149</v>
      </c>
      <c r="C39" s="72">
        <v>21000</v>
      </c>
      <c r="D39" s="64"/>
      <c r="E39" s="64"/>
      <c r="F39" s="137">
        <f>F27</f>
        <v>154462.48</v>
      </c>
      <c r="G39" s="137">
        <f>G27</f>
        <v>155527.23</v>
      </c>
      <c r="H39" s="101">
        <f>H27</f>
        <v>15.11</v>
      </c>
    </row>
    <row r="40" spans="1:8" ht="12.75">
      <c r="A40" s="4">
        <v>22000</v>
      </c>
      <c r="B40" s="69" t="s">
        <v>154</v>
      </c>
      <c r="C40" s="60"/>
      <c r="D40" s="61"/>
      <c r="E40" s="61"/>
      <c r="F40" s="61"/>
      <c r="G40" s="61"/>
      <c r="H40" s="11"/>
    </row>
    <row r="41" spans="1:8" ht="12.75">
      <c r="A41" s="4">
        <v>22100</v>
      </c>
      <c r="B41" s="70" t="s">
        <v>5</v>
      </c>
      <c r="C41" s="60"/>
      <c r="D41" s="61"/>
      <c r="E41" s="61"/>
      <c r="F41" s="61"/>
      <c r="G41" s="61"/>
      <c r="H41" s="45"/>
    </row>
    <row r="42" spans="1:8" ht="12.75">
      <c r="A42" s="4"/>
      <c r="B42" s="70" t="s">
        <v>48</v>
      </c>
      <c r="C42" s="60"/>
      <c r="D42" s="61"/>
      <c r="E42" s="61"/>
      <c r="F42" s="61"/>
      <c r="G42" s="61"/>
      <c r="H42" s="45"/>
    </row>
    <row r="43" spans="1:8" ht="12.75">
      <c r="A43" s="4"/>
      <c r="B43" s="69" t="s">
        <v>71</v>
      </c>
      <c r="C43" s="60"/>
      <c r="D43" s="61"/>
      <c r="E43" s="61"/>
      <c r="F43" s="61"/>
      <c r="G43" s="61"/>
      <c r="H43" s="45"/>
    </row>
    <row r="44" spans="1:8" ht="12.75">
      <c r="A44" s="4"/>
      <c r="B44" s="20" t="s">
        <v>57</v>
      </c>
      <c r="C44" s="60">
        <v>22110</v>
      </c>
      <c r="D44" s="61"/>
      <c r="E44" s="61"/>
      <c r="F44" s="61"/>
      <c r="G44" s="61"/>
      <c r="H44" s="45"/>
    </row>
    <row r="45" spans="1:8" ht="12.75">
      <c r="A45" s="4">
        <v>22120</v>
      </c>
      <c r="B45" s="69" t="s">
        <v>73</v>
      </c>
      <c r="C45" s="60"/>
      <c r="D45" s="61"/>
      <c r="E45" s="61"/>
      <c r="F45" s="61"/>
      <c r="G45" s="61"/>
      <c r="H45" s="45"/>
    </row>
    <row r="46" spans="1:8" ht="12.75">
      <c r="A46" s="4"/>
      <c r="B46" s="20" t="s">
        <v>57</v>
      </c>
      <c r="C46" s="60">
        <v>22120</v>
      </c>
      <c r="D46" s="61"/>
      <c r="E46" s="61"/>
      <c r="F46" s="61"/>
      <c r="G46" s="61"/>
      <c r="H46" s="45"/>
    </row>
    <row r="47" spans="1:8" ht="12.75">
      <c r="A47" s="4">
        <v>22130</v>
      </c>
      <c r="B47" s="69" t="s">
        <v>155</v>
      </c>
      <c r="C47" s="60"/>
      <c r="D47" s="61"/>
      <c r="E47" s="61"/>
      <c r="F47" s="61"/>
      <c r="G47" s="61"/>
      <c r="H47" s="45"/>
    </row>
    <row r="48" spans="1:8" ht="12.75">
      <c r="A48" s="4"/>
      <c r="B48" s="20" t="s">
        <v>57</v>
      </c>
      <c r="C48" s="60">
        <v>22130</v>
      </c>
      <c r="D48" s="61"/>
      <c r="E48" s="61"/>
      <c r="F48" s="61"/>
      <c r="G48" s="61"/>
      <c r="H48" s="45"/>
    </row>
    <row r="49" spans="1:8" ht="12.75">
      <c r="A49" s="21"/>
      <c r="B49" s="22" t="s">
        <v>10</v>
      </c>
      <c r="C49" s="65">
        <v>22100</v>
      </c>
      <c r="D49" s="64"/>
      <c r="E49" s="64"/>
      <c r="F49" s="64"/>
      <c r="G49" s="64"/>
      <c r="H49" s="54"/>
    </row>
    <row r="50" spans="1:8" ht="12.75">
      <c r="A50" s="4">
        <v>22200</v>
      </c>
      <c r="B50" s="67" t="s">
        <v>165</v>
      </c>
      <c r="C50" s="60"/>
      <c r="D50" s="61"/>
      <c r="E50" s="61"/>
      <c r="F50" s="61"/>
      <c r="G50" s="61"/>
      <c r="H50" s="45"/>
    </row>
    <row r="51" spans="1:8" ht="12.75">
      <c r="A51" s="21"/>
      <c r="B51" s="63" t="s">
        <v>57</v>
      </c>
      <c r="C51" s="65">
        <v>22200</v>
      </c>
      <c r="D51" s="64"/>
      <c r="E51" s="64"/>
      <c r="F51" s="64"/>
      <c r="G51" s="64"/>
      <c r="H51" s="54"/>
    </row>
    <row r="52" spans="1:8" ht="12.75">
      <c r="A52" s="4">
        <v>22300</v>
      </c>
      <c r="B52" s="67" t="s">
        <v>0</v>
      </c>
      <c r="C52" s="60"/>
      <c r="D52" s="61"/>
      <c r="E52" s="61"/>
      <c r="F52" s="61"/>
      <c r="G52" s="61"/>
      <c r="H52" s="45"/>
    </row>
    <row r="53" spans="1:8" ht="12.75">
      <c r="A53" s="4"/>
      <c r="B53" s="67" t="s">
        <v>50</v>
      </c>
      <c r="C53" s="60"/>
      <c r="D53" s="61"/>
      <c r="E53" s="61"/>
      <c r="F53" s="61"/>
      <c r="G53" s="61"/>
      <c r="H53" s="45"/>
    </row>
    <row r="54" spans="1:8" ht="12.75">
      <c r="A54" s="21"/>
      <c r="B54" s="63" t="s">
        <v>57</v>
      </c>
      <c r="C54" s="65">
        <v>22300</v>
      </c>
      <c r="D54" s="64"/>
      <c r="E54" s="64"/>
      <c r="F54" s="64"/>
      <c r="G54" s="64"/>
      <c r="H54" s="54"/>
    </row>
    <row r="55" spans="1:8" ht="12.75">
      <c r="A55" s="4">
        <v>22400</v>
      </c>
      <c r="B55" s="67" t="s">
        <v>166</v>
      </c>
      <c r="C55" s="60"/>
      <c r="D55" s="61"/>
      <c r="E55" s="61"/>
      <c r="F55" s="61"/>
      <c r="G55" s="61"/>
      <c r="H55" s="45"/>
    </row>
    <row r="56" spans="1:8" ht="12.75">
      <c r="A56" s="21"/>
      <c r="B56" s="63" t="s">
        <v>57</v>
      </c>
      <c r="C56" s="65">
        <v>22400</v>
      </c>
      <c r="D56" s="64"/>
      <c r="E56" s="64"/>
      <c r="F56" s="64"/>
      <c r="G56" s="64"/>
      <c r="H56" s="54"/>
    </row>
    <row r="57" spans="1:8" ht="12.75">
      <c r="A57" s="4">
        <v>22500</v>
      </c>
      <c r="B57" s="62" t="s">
        <v>156</v>
      </c>
      <c r="C57" s="60"/>
      <c r="D57" s="61"/>
      <c r="E57" s="61"/>
      <c r="F57" s="61"/>
      <c r="G57" s="61"/>
      <c r="H57" s="45"/>
    </row>
    <row r="58" spans="1:8" ht="12.75">
      <c r="A58" s="21"/>
      <c r="B58" s="63" t="s">
        <v>60</v>
      </c>
      <c r="C58" s="65">
        <v>22500</v>
      </c>
      <c r="D58" s="64"/>
      <c r="E58" s="64"/>
      <c r="F58" s="64"/>
      <c r="G58" s="64"/>
      <c r="H58" s="54"/>
    </row>
    <row r="59" spans="1:8" ht="12.75">
      <c r="A59" s="4"/>
      <c r="B59" s="20" t="s">
        <v>1</v>
      </c>
      <c r="C59" s="60"/>
      <c r="D59" s="61"/>
      <c r="E59" s="61"/>
      <c r="F59" s="61"/>
      <c r="G59" s="61"/>
      <c r="H59" s="45"/>
    </row>
    <row r="60" spans="1:8" ht="12.75">
      <c r="A60" s="21"/>
      <c r="B60" s="22" t="s">
        <v>150</v>
      </c>
      <c r="C60" s="72">
        <v>22000</v>
      </c>
      <c r="D60" s="64"/>
      <c r="E60" s="64"/>
      <c r="F60" s="64"/>
      <c r="G60" s="64"/>
      <c r="H60" s="54"/>
    </row>
    <row r="61" spans="1:8" ht="12.75">
      <c r="A61" s="4">
        <v>23000</v>
      </c>
      <c r="B61" s="62" t="s">
        <v>157</v>
      </c>
      <c r="C61" s="73">
        <v>23000</v>
      </c>
      <c r="D61" s="61"/>
      <c r="E61" s="61"/>
      <c r="F61" s="61"/>
      <c r="G61" s="61"/>
      <c r="H61" s="45"/>
    </row>
    <row r="62" spans="1:8" ht="12.75">
      <c r="A62" s="21"/>
      <c r="B62" s="63" t="s">
        <v>158</v>
      </c>
      <c r="C62" s="65">
        <v>23100</v>
      </c>
      <c r="D62" s="64"/>
      <c r="E62" s="64"/>
      <c r="F62" s="64"/>
      <c r="G62" s="64"/>
      <c r="H62" s="54"/>
    </row>
    <row r="63" spans="1:8" ht="12.75">
      <c r="A63" s="4"/>
      <c r="B63" s="66" t="s">
        <v>66</v>
      </c>
      <c r="C63" s="60"/>
      <c r="D63" s="61"/>
      <c r="E63" s="61"/>
      <c r="F63" s="61"/>
      <c r="G63" s="61"/>
      <c r="H63" s="45"/>
    </row>
    <row r="64" spans="1:8" ht="12.75">
      <c r="A64" s="21"/>
      <c r="B64" s="71" t="s">
        <v>11</v>
      </c>
      <c r="C64" s="72">
        <v>20000</v>
      </c>
      <c r="D64" s="64"/>
      <c r="E64" s="100"/>
      <c r="F64" s="137">
        <f>F39+F13</f>
        <v>180153.34</v>
      </c>
      <c r="G64" s="137">
        <f>G39+G13</f>
        <v>182235.11</v>
      </c>
      <c r="H64" s="137">
        <f>H39+H13</f>
        <v>17.7</v>
      </c>
    </row>
    <row r="65" spans="1:8" ht="12.75">
      <c r="A65" s="32">
        <v>30000</v>
      </c>
      <c r="B65" s="19" t="s">
        <v>12</v>
      </c>
      <c r="C65" s="74">
        <v>30000</v>
      </c>
      <c r="D65" s="45"/>
      <c r="E65" s="45"/>
      <c r="F65" s="45"/>
      <c r="G65" s="45"/>
      <c r="H65" s="45"/>
    </row>
    <row r="66" spans="1:8" ht="12.75">
      <c r="A66" s="7"/>
      <c r="B66" s="8" t="s">
        <v>13</v>
      </c>
      <c r="C66" s="54"/>
      <c r="D66" s="54"/>
      <c r="E66" s="103"/>
      <c r="F66" s="160">
        <f>'4.pielikums'!E66+F64</f>
        <v>1009984.14</v>
      </c>
      <c r="G66" s="144">
        <f>'4.pielikums'!F66+G64</f>
        <v>1021805.84</v>
      </c>
      <c r="H66" s="112">
        <f>'4.pielikums'!G66+H64</f>
        <v>99.23</v>
      </c>
    </row>
    <row r="69" ht="12.75">
      <c r="A69" t="s">
        <v>127</v>
      </c>
    </row>
    <row r="70" ht="12.75">
      <c r="A70" t="s">
        <v>171</v>
      </c>
    </row>
    <row r="72" spans="1:7" ht="12.75">
      <c r="A72" t="s">
        <v>56</v>
      </c>
      <c r="G72" s="113"/>
    </row>
    <row r="73" ht="12.75">
      <c r="A73" t="s">
        <v>128</v>
      </c>
    </row>
    <row r="74" ht="12.75">
      <c r="A74" t="s">
        <v>194</v>
      </c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Hansabank-Latvija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 Vesers</dc:creator>
  <cp:keywords/>
  <dc:description/>
  <cp:lastModifiedBy>Hansabanka</cp:lastModifiedBy>
  <cp:lastPrinted>2003-05-08T06:05:11Z</cp:lastPrinted>
  <dcterms:created xsi:type="dcterms:W3CDTF">1998-07-21T14:44:11Z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