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DD1B5512-A6E2-48A4-85C6-A84B7B1EB4C8}" xr6:coauthVersionLast="45" xr6:coauthVersionMax="45" xr10:uidLastSave="{00000000-0000-0000-0000-000000000000}"/>
  <bookViews>
    <workbookView xWindow="-108" yWindow="-108" windowWidth="23256" windowHeight="12576" xr2:uid="{967F5BF1-072C-4436-A3B7-2A886F2480B8}"/>
  </bookViews>
  <sheets>
    <sheet name="Kopsavilkums 30.06.2019" sheetId="1" r:id="rId1"/>
  </sheets>
  <definedNames>
    <definedName name="_xlnm.Print_Area" localSheetId="0">'Kopsavilkums 30.06.2019'!$A$1:$I$45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1" l="1"/>
  <c r="F24" i="1"/>
  <c r="H22" i="1"/>
  <c r="H21" i="1"/>
  <c r="H20" i="1"/>
  <c r="F20" i="1"/>
  <c r="G18" i="1"/>
  <c r="E18" i="1"/>
  <c r="H13" i="1"/>
  <c r="F13" i="1"/>
  <c r="H12" i="1"/>
  <c r="H11" i="1"/>
  <c r="F10" i="1"/>
  <c r="H8" i="1"/>
  <c r="D23" i="1" l="1"/>
  <c r="F23" i="1"/>
  <c r="H24" i="1"/>
  <c r="C26" i="1"/>
  <c r="D25" i="1" s="1"/>
  <c r="D22" i="1"/>
  <c r="F12" i="1"/>
  <c r="F22" i="1"/>
  <c r="H23" i="1"/>
  <c r="D21" i="1"/>
  <c r="C14" i="1"/>
  <c r="F25" i="1"/>
  <c r="F8" i="1"/>
  <c r="H9" i="1"/>
  <c r="F11" i="1"/>
  <c r="F21" i="1"/>
  <c r="D10" i="1"/>
  <c r="D24" i="1"/>
  <c r="F9" i="1"/>
  <c r="H10" i="1"/>
  <c r="F14" i="1" l="1"/>
  <c r="D14" i="1"/>
  <c r="H14" i="1"/>
  <c r="D12" i="1"/>
  <c r="D20" i="1"/>
  <c r="D8" i="1"/>
  <c r="H26" i="1"/>
  <c r="F26" i="1"/>
  <c r="D26" i="1"/>
  <c r="D11" i="1"/>
  <c r="D9" i="1"/>
  <c r="D13" i="1"/>
</calcChain>
</file>

<file path=xl/sharedStrings.xml><?xml version="1.0" encoding="utf-8"?>
<sst xmlns="http://schemas.openxmlformats.org/spreadsheetml/2006/main" count="58" uniqueCount="30">
  <si>
    <t>Pensiju 3. līmeņa pensiju plānu datu apkopojums pa pensiju plānu veidiem uz 30.06.2019.</t>
  </si>
  <si>
    <t>Aktīvu vērtība</t>
  </si>
  <si>
    <t>Pensiju plānu veidi</t>
  </si>
  <si>
    <t>Izmaiņa pret 31.12.2018.</t>
  </si>
  <si>
    <t>Izmaiņa pret 30.06.2018.</t>
  </si>
  <si>
    <t>EUR</t>
  </si>
  <si>
    <t>%</t>
  </si>
  <si>
    <t>Sabalansētie plāni</t>
  </si>
  <si>
    <t>Aktīvie plāni 50%</t>
  </si>
  <si>
    <t>Aktīvie plāni 75%</t>
  </si>
  <si>
    <t>Aktīvie plāni 100%</t>
  </si>
  <si>
    <t>Slēgtais fonds</t>
  </si>
  <si>
    <t>Konservatīvie plāni</t>
  </si>
  <si>
    <t>Kopā</t>
  </si>
  <si>
    <t>Dalībnieku skaits</t>
  </si>
  <si>
    <t>Dalībnieki</t>
  </si>
  <si>
    <t>Skaits</t>
  </si>
  <si>
    <t>Ienesīgums</t>
  </si>
  <si>
    <t>Kopš gada sākuma</t>
  </si>
  <si>
    <t>1 gads</t>
  </si>
  <si>
    <t>2 gadi</t>
  </si>
  <si>
    <t>3 gadi</t>
  </si>
  <si>
    <t>5 gadi</t>
  </si>
  <si>
    <t>10 gadi</t>
  </si>
  <si>
    <t xml:space="preserve"> </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</si>
  <si>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</si>
  <si>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</si>
  <si>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</si>
  <si>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ienesīgums izteikts gada procentos.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</si>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</sst>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i/>
      <sz val="10"/>
      <color theme="4" tint="-0.499984740745262"/>
      <name val="Cambria"/>
      <family val="1"/>
      <charset val="186"/>
    </font>
  </fonts>
  <fills count="6">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1" fillId="2" borderId="1" xfId="0" applyFont="1" applyFill="1" applyBorder="1" applyAlignment="1">
      <alignment horizontal="center"/>
    </xf>
    <xf numFmtId="0" fontId="2" fillId="0" borderId="0" xfId="0" applyFont="1"/>
    <xf numFmtId="0" fontId="1"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2" fillId="4" borderId="10" xfId="0" applyFont="1" applyFill="1" applyBorder="1"/>
    <xf numFmtId="3" fontId="2" fillId="5" borderId="0" xfId="0" applyNumberFormat="1" applyFont="1" applyFill="1"/>
    <xf numFmtId="10" fontId="4" fillId="5" borderId="0" xfId="0" applyNumberFormat="1" applyFont="1" applyFill="1"/>
    <xf numFmtId="3" fontId="4" fillId="4" borderId="11" xfId="0" applyNumberFormat="1" applyFont="1" applyFill="1" applyBorder="1"/>
    <xf numFmtId="10" fontId="4" fillId="4" borderId="12" xfId="0" applyNumberFormat="1" applyFont="1" applyFill="1" applyBorder="1"/>
    <xf numFmtId="10" fontId="4" fillId="4" borderId="12" xfId="0" applyNumberFormat="1" applyFont="1" applyFill="1" applyBorder="1" applyAlignment="1">
      <alignment horizontal="right"/>
    </xf>
    <xf numFmtId="0" fontId="1" fillId="4" borderId="13" xfId="0" applyFont="1" applyFill="1" applyBorder="1"/>
    <xf numFmtId="3" fontId="1" fillId="5" borderId="1" xfId="0" applyNumberFormat="1" applyFont="1" applyFill="1" applyBorder="1"/>
    <xf numFmtId="10" fontId="3" fillId="5" borderId="1" xfId="0" applyNumberFormat="1" applyFont="1" applyFill="1" applyBorder="1"/>
    <xf numFmtId="3" fontId="3" fillId="4" borderId="14" xfId="0" applyNumberFormat="1" applyFont="1" applyFill="1" applyBorder="1"/>
    <xf numFmtId="10" fontId="3" fillId="4" borderId="15" xfId="0" applyNumberFormat="1" applyFont="1" applyFill="1" applyBorder="1"/>
    <xf numFmtId="10" fontId="3" fillId="4" borderId="15" xfId="0" applyNumberFormat="1" applyFont="1" applyFill="1" applyBorder="1" applyAlignment="1">
      <alignment horizontal="right"/>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10" fontId="4" fillId="5" borderId="12" xfId="0" applyNumberFormat="1" applyFont="1" applyFill="1" applyBorder="1"/>
    <xf numFmtId="10" fontId="3" fillId="5" borderId="15" xfId="0" applyNumberFormat="1" applyFont="1" applyFill="1" applyBorder="1"/>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2" fillId="4" borderId="3" xfId="0" applyNumberFormat="1" applyFont="1" applyFill="1" applyBorder="1" applyAlignment="1">
      <alignment horizontal="right"/>
    </xf>
    <xf numFmtId="164" fontId="2" fillId="4" borderId="4" xfId="0" applyNumberFormat="1" applyFont="1" applyFill="1" applyBorder="1" applyAlignment="1">
      <alignment horizontal="right"/>
    </xf>
    <xf numFmtId="164" fontId="2" fillId="4" borderId="5"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164" fontId="1" fillId="4" borderId="14" xfId="0" applyNumberFormat="1" applyFont="1" applyFill="1" applyBorder="1" applyAlignment="1">
      <alignment horizontal="right"/>
    </xf>
    <xf numFmtId="164" fontId="1" fillId="4" borderId="1" xfId="0" applyNumberFormat="1" applyFont="1" applyFill="1" applyBorder="1" applyAlignment="1">
      <alignment horizontal="right"/>
    </xf>
    <xf numFmtId="164" fontId="1" fillId="4" borderId="15" xfId="0" applyNumberFormat="1" applyFont="1" applyFill="1" applyBorder="1" applyAlignment="1">
      <alignment horizontal="right"/>
    </xf>
    <xf numFmtId="0" fontId="5" fillId="0" borderId="0" xfId="0" applyFont="1" applyAlignment="1">
      <alignment horizontal="left" wrapText="1"/>
    </xf>
    <xf numFmtId="0" fontId="5"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7682</xdr:colOff>
      <xdr:row>42</xdr:row>
      <xdr:rowOff>92075</xdr:rowOff>
    </xdr:from>
    <xdr:to>
      <xdr:col>8</xdr:col>
      <xdr:colOff>167457</xdr:colOff>
      <xdr:row>43</xdr:row>
      <xdr:rowOff>172681</xdr:rowOff>
    </xdr:to>
    <xdr:pic>
      <xdr:nvPicPr>
        <xdr:cNvPr id="2" name="Picture 1">
          <a:extLst>
            <a:ext uri="{FF2B5EF4-FFF2-40B4-BE49-F238E27FC236}">
              <a16:creationId xmlns:a16="http://schemas.microsoft.com/office/drawing/2014/main" id="{35C03D1D-33CF-4295-A1B6-30DD7FC74CF8}"/>
            </a:ext>
          </a:extLst>
        </xdr:cNvPr>
        <xdr:cNvPicPr>
          <a:picLocks noChangeAspect="1"/>
        </xdr:cNvPicPr>
      </xdr:nvPicPr>
      <xdr:blipFill>
        <a:blip xmlns:r="http://schemas.openxmlformats.org/officeDocument/2006/relationships" r:embed="rId1"/>
        <a:stretch>
          <a:fillRect/>
        </a:stretch>
      </xdr:blipFill>
      <xdr:spPr>
        <a:xfrm>
          <a:off x="6522782" y="7986395"/>
          <a:ext cx="1112275" cy="4006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53A89-0772-44BE-BC05-54F6A52A34E7}">
  <sheetPr>
    <tabColor theme="5" tint="0.79998168889431442"/>
    <pageSetUpPr fitToPage="1"/>
  </sheetPr>
  <dimension ref="B2:J44"/>
  <sheetViews>
    <sheetView showGridLines="0" tabSelected="1" view="pageBreakPreview" zoomScale="60" zoomScaleNormal="100" workbookViewId="0">
      <selection activeCell="L41" sqref="L41"/>
    </sheetView>
  </sheetViews>
  <sheetFormatPr defaultColWidth="9.109375" defaultRowHeight="13.8" x14ac:dyDescent="0.25"/>
  <cols>
    <col min="1" max="1" width="4.88671875" style="2" customWidth="1"/>
    <col min="2" max="2" width="20.6640625" style="2" customWidth="1"/>
    <col min="3" max="8" width="13.88671875" style="2" customWidth="1"/>
    <col min="9" max="9" width="5" style="2" customWidth="1"/>
    <col min="10" max="12" width="9.88671875" style="2" customWidth="1"/>
    <col min="13" max="13" width="5.5546875" style="2" customWidth="1"/>
    <col min="14" max="16384" width="9.109375" style="2"/>
  </cols>
  <sheetData>
    <row r="2" spans="2:8" x14ac:dyDescent="0.25">
      <c r="B2" s="1" t="s">
        <v>0</v>
      </c>
      <c r="C2" s="1"/>
      <c r="D2" s="1"/>
      <c r="E2" s="1"/>
      <c r="F2" s="1"/>
      <c r="G2" s="1"/>
      <c r="H2" s="1"/>
    </row>
    <row r="5" spans="2:8" x14ac:dyDescent="0.25">
      <c r="B5" s="3" t="s">
        <v>1</v>
      </c>
    </row>
    <row r="6" spans="2:8" ht="14.25" customHeight="1" x14ac:dyDescent="0.25">
      <c r="B6" s="4" t="s">
        <v>2</v>
      </c>
      <c r="C6" s="5" t="s">
        <v>1</v>
      </c>
      <c r="D6" s="6"/>
      <c r="E6" s="7" t="s">
        <v>3</v>
      </c>
      <c r="F6" s="8"/>
      <c r="G6" s="7" t="s">
        <v>4</v>
      </c>
      <c r="H6" s="8"/>
    </row>
    <row r="7" spans="2:8" x14ac:dyDescent="0.25">
      <c r="B7" s="9"/>
      <c r="C7" s="10" t="s">
        <v>5</v>
      </c>
      <c r="D7" s="11" t="s">
        <v>6</v>
      </c>
      <c r="E7" s="12" t="s">
        <v>5</v>
      </c>
      <c r="F7" s="13" t="s">
        <v>6</v>
      </c>
      <c r="G7" s="12" t="s">
        <v>5</v>
      </c>
      <c r="H7" s="13" t="s">
        <v>6</v>
      </c>
    </row>
    <row r="8" spans="2:8" x14ac:dyDescent="0.25">
      <c r="B8" s="14" t="s">
        <v>7</v>
      </c>
      <c r="C8" s="15">
        <v>248648774.32099199</v>
      </c>
      <c r="D8" s="16">
        <f>C8/$C$14</f>
        <v>0.48601116057586391</v>
      </c>
      <c r="E8" s="17">
        <v>21287079.967870146</v>
      </c>
      <c r="F8" s="18">
        <f>E8/($C8-E8)</f>
        <v>9.3626501282175451E-2</v>
      </c>
      <c r="G8" s="17">
        <v>33913722.626635969</v>
      </c>
      <c r="H8" s="19">
        <f>IFERROR(G8/($C8-G8),"-")</f>
        <v>0.15793286824410577</v>
      </c>
    </row>
    <row r="9" spans="2:8" x14ac:dyDescent="0.25">
      <c r="B9" s="14" t="s">
        <v>8</v>
      </c>
      <c r="C9" s="15">
        <v>68748519.48816061</v>
      </c>
      <c r="D9" s="16">
        <f>C9/$C$14</f>
        <v>0.13437648279407788</v>
      </c>
      <c r="E9" s="17">
        <v>7131187.4982358068</v>
      </c>
      <c r="F9" s="18">
        <f t="shared" ref="F9:F13" si="0">E9/($C9-E9)</f>
        <v>0.11573346764513992</v>
      </c>
      <c r="G9" s="17">
        <v>6565786.4981606156</v>
      </c>
      <c r="H9" s="19">
        <f t="shared" ref="H9:H14" si="1">IFERROR(G9/($C9-G9),"-")</f>
        <v>0.10558858034137068</v>
      </c>
    </row>
    <row r="10" spans="2:8" x14ac:dyDescent="0.25">
      <c r="B10" s="14" t="s">
        <v>9</v>
      </c>
      <c r="C10" s="15">
        <v>102111520.53223923</v>
      </c>
      <c r="D10" s="16">
        <f t="shared" ref="D10:D11" si="2">C10/$C$14</f>
        <v>0.19958810871906235</v>
      </c>
      <c r="E10" s="17">
        <v>14270103.780611083</v>
      </c>
      <c r="F10" s="18">
        <f t="shared" si="0"/>
        <v>0.1624530239643088</v>
      </c>
      <c r="G10" s="17">
        <v>17358797.271765724</v>
      </c>
      <c r="H10" s="19">
        <f t="shared" si="1"/>
        <v>0.20481698527156852</v>
      </c>
    </row>
    <row r="11" spans="2:8" x14ac:dyDescent="0.25">
      <c r="B11" s="14" t="s">
        <v>10</v>
      </c>
      <c r="C11" s="15">
        <v>24144016.382381201</v>
      </c>
      <c r="D11" s="16">
        <f t="shared" si="2"/>
        <v>4.7192114479581021E-2</v>
      </c>
      <c r="E11" s="17">
        <v>4625386.723255001</v>
      </c>
      <c r="F11" s="18">
        <f t="shared" si="0"/>
        <v>0.23697292299884068</v>
      </c>
      <c r="G11" s="17">
        <v>4216000.8436094001</v>
      </c>
      <c r="H11" s="19">
        <f t="shared" si="1"/>
        <v>0.21156149920732348</v>
      </c>
    </row>
    <row r="12" spans="2:8" x14ac:dyDescent="0.25">
      <c r="B12" s="14" t="s">
        <v>11</v>
      </c>
      <c r="C12" s="15">
        <v>67938937</v>
      </c>
      <c r="D12" s="16">
        <f>C12/$C$14</f>
        <v>0.13279406548384859</v>
      </c>
      <c r="E12" s="17">
        <v>3034050</v>
      </c>
      <c r="F12" s="18">
        <f t="shared" si="0"/>
        <v>4.6746094789441667E-2</v>
      </c>
      <c r="G12" s="17">
        <v>1255936.9999999925</v>
      </c>
      <c r="H12" s="19">
        <f t="shared" si="1"/>
        <v>1.8834440562062182E-2</v>
      </c>
    </row>
    <row r="13" spans="2:8" x14ac:dyDescent="0.25">
      <c r="B13" s="14" t="s">
        <v>12</v>
      </c>
      <c r="C13" s="15">
        <v>19475.990000000002</v>
      </c>
      <c r="D13" s="16">
        <f>C13/$C$14</f>
        <v>3.8067947566250277E-5</v>
      </c>
      <c r="E13" s="17">
        <v>7532.760000000002</v>
      </c>
      <c r="F13" s="18">
        <f t="shared" si="0"/>
        <v>0.63071380187771664</v>
      </c>
      <c r="G13" s="17">
        <v>11289.12</v>
      </c>
      <c r="H13" s="19">
        <f t="shared" si="1"/>
        <v>1.3789299207145098</v>
      </c>
    </row>
    <row r="14" spans="2:8" x14ac:dyDescent="0.25">
      <c r="B14" s="20" t="s">
        <v>13</v>
      </c>
      <c r="C14" s="21">
        <f>SUM(C8:C13)</f>
        <v>511611243.71377301</v>
      </c>
      <c r="D14" s="22">
        <f>C14/$C$14</f>
        <v>1</v>
      </c>
      <c r="E14" s="23">
        <v>50355340.729971945</v>
      </c>
      <c r="F14" s="24">
        <f>E14/($C14-E14)</f>
        <v>0.10917007328086245</v>
      </c>
      <c r="G14" s="23">
        <v>63321533.360171676</v>
      </c>
      <c r="H14" s="25">
        <f t="shared" si="1"/>
        <v>0.14125136468161406</v>
      </c>
    </row>
    <row r="17" spans="2:8" x14ac:dyDescent="0.25">
      <c r="B17" s="3" t="s">
        <v>14</v>
      </c>
    </row>
    <row r="18" spans="2:8" x14ac:dyDescent="0.25">
      <c r="B18" s="4" t="s">
        <v>2</v>
      </c>
      <c r="C18" s="26" t="s">
        <v>15</v>
      </c>
      <c r="D18" s="27"/>
      <c r="E18" s="7" t="str">
        <f>E6</f>
        <v>Izmaiņa pret 31.12.2018.</v>
      </c>
      <c r="F18" s="8"/>
      <c r="G18" s="7" t="str">
        <f>G6</f>
        <v>Izmaiņa pret 30.06.2018.</v>
      </c>
      <c r="H18" s="8"/>
    </row>
    <row r="19" spans="2:8" x14ac:dyDescent="0.25">
      <c r="B19" s="9"/>
      <c r="C19" s="28" t="s">
        <v>16</v>
      </c>
      <c r="D19" s="13" t="s">
        <v>6</v>
      </c>
      <c r="E19" s="12" t="s">
        <v>5</v>
      </c>
      <c r="F19" s="13" t="s">
        <v>6</v>
      </c>
      <c r="G19" s="12" t="s">
        <v>5</v>
      </c>
      <c r="H19" s="13" t="s">
        <v>6</v>
      </c>
    </row>
    <row r="20" spans="2:8" x14ac:dyDescent="0.25">
      <c r="B20" s="14" t="s">
        <v>7</v>
      </c>
      <c r="C20" s="15">
        <v>142187</v>
      </c>
      <c r="D20" s="29">
        <f>C20/$C$26</f>
        <v>0.45246603807808455</v>
      </c>
      <c r="E20" s="17">
        <v>3543</v>
      </c>
      <c r="F20" s="18">
        <f>E20/($C20-E20)</f>
        <v>2.5554657972937884E-2</v>
      </c>
      <c r="G20" s="17">
        <v>7134</v>
      </c>
      <c r="H20" s="19">
        <f>IFERROR(G20/($C20-G20),"-")</f>
        <v>5.2823706248657933E-2</v>
      </c>
    </row>
    <row r="21" spans="2:8" x14ac:dyDescent="0.25">
      <c r="B21" s="14" t="s">
        <v>8</v>
      </c>
      <c r="C21" s="15">
        <v>64742</v>
      </c>
      <c r="D21" s="29">
        <f t="shared" ref="D21:D26" si="3">C21/$C$26</f>
        <v>0.20602133976559989</v>
      </c>
      <c r="E21" s="17">
        <v>483</v>
      </c>
      <c r="F21" s="18">
        <f t="shared" ref="F21:F25" si="4">E21/($C21-E21)</f>
        <v>7.5164568387307614E-3</v>
      </c>
      <c r="G21" s="17">
        <v>1263</v>
      </c>
      <c r="H21" s="19">
        <f t="shared" ref="H21:H25" si="5">IFERROR(G21/($C21-G21),"-")</f>
        <v>1.9896343672710662E-2</v>
      </c>
    </row>
    <row r="22" spans="2:8" x14ac:dyDescent="0.25">
      <c r="B22" s="14" t="s">
        <v>9</v>
      </c>
      <c r="C22" s="15">
        <v>70406</v>
      </c>
      <c r="D22" s="29">
        <f t="shared" si="3"/>
        <v>0.22404526346941439</v>
      </c>
      <c r="E22" s="17">
        <v>4168</v>
      </c>
      <c r="F22" s="18">
        <f t="shared" si="4"/>
        <v>6.2924605211510012E-2</v>
      </c>
      <c r="G22" s="17">
        <v>7697</v>
      </c>
      <c r="H22" s="19">
        <f t="shared" si="5"/>
        <v>0.12274155224927841</v>
      </c>
    </row>
    <row r="23" spans="2:8" x14ac:dyDescent="0.25">
      <c r="B23" s="14" t="s">
        <v>10</v>
      </c>
      <c r="C23" s="15">
        <v>23970</v>
      </c>
      <c r="D23" s="29">
        <f t="shared" si="3"/>
        <v>7.6277092369426786E-2</v>
      </c>
      <c r="E23" s="17">
        <v>2230</v>
      </c>
      <c r="F23" s="18">
        <f t="shared" si="4"/>
        <v>0.10257589696412144</v>
      </c>
      <c r="G23" s="17">
        <v>3704</v>
      </c>
      <c r="H23" s="19">
        <f t="shared" si="5"/>
        <v>0.18276917003848811</v>
      </c>
    </row>
    <row r="24" spans="2:8" x14ac:dyDescent="0.25">
      <c r="B24" s="14" t="s">
        <v>11</v>
      </c>
      <c r="C24" s="15">
        <v>12930</v>
      </c>
      <c r="D24" s="29">
        <f t="shared" si="3"/>
        <v>4.1145715658601936E-2</v>
      </c>
      <c r="E24" s="17">
        <v>-28</v>
      </c>
      <c r="F24" s="18">
        <f t="shared" si="4"/>
        <v>-2.1608272881617533E-3</v>
      </c>
      <c r="G24" s="17">
        <v>11</v>
      </c>
      <c r="H24" s="19">
        <f t="shared" si="5"/>
        <v>8.5145909126093354E-4</v>
      </c>
    </row>
    <row r="25" spans="2:8" x14ac:dyDescent="0.25">
      <c r="B25" s="14" t="s">
        <v>12</v>
      </c>
      <c r="C25" s="15">
        <v>14</v>
      </c>
      <c r="D25" s="29">
        <f t="shared" si="3"/>
        <v>4.4550658872422826E-5</v>
      </c>
      <c r="E25" s="17">
        <v>4</v>
      </c>
      <c r="F25" s="18">
        <f t="shared" si="4"/>
        <v>0.4</v>
      </c>
      <c r="G25" s="17">
        <v>7</v>
      </c>
      <c r="H25" s="19">
        <f t="shared" si="5"/>
        <v>1</v>
      </c>
    </row>
    <row r="26" spans="2:8" x14ac:dyDescent="0.25">
      <c r="B26" s="20" t="s">
        <v>13</v>
      </c>
      <c r="C26" s="21">
        <f>SUM(C20:C25)</f>
        <v>314249</v>
      </c>
      <c r="D26" s="30">
        <f t="shared" si="3"/>
        <v>1</v>
      </c>
      <c r="E26" s="23">
        <v>10400</v>
      </c>
      <c r="F26" s="24">
        <f>E26/($C26-E26)</f>
        <v>3.4227527488983014E-2</v>
      </c>
      <c r="G26" s="23">
        <v>19816</v>
      </c>
      <c r="H26" s="25">
        <f>IFERROR(G26/($C26-G26),"-")</f>
        <v>6.7302238539837592E-2</v>
      </c>
    </row>
    <row r="29" spans="2:8" x14ac:dyDescent="0.25">
      <c r="B29" s="3" t="s">
        <v>17</v>
      </c>
    </row>
    <row r="30" spans="2:8" x14ac:dyDescent="0.25">
      <c r="B30" s="4" t="s">
        <v>2</v>
      </c>
      <c r="C30" s="31" t="s">
        <v>17</v>
      </c>
      <c r="D30" s="32"/>
      <c r="E30" s="32"/>
      <c r="F30" s="32"/>
      <c r="G30" s="32"/>
      <c r="H30" s="33"/>
    </row>
    <row r="31" spans="2:8" ht="30" customHeight="1" x14ac:dyDescent="0.25">
      <c r="B31" s="9"/>
      <c r="C31" s="34" t="s">
        <v>18</v>
      </c>
      <c r="D31" s="10" t="s">
        <v>19</v>
      </c>
      <c r="E31" s="10" t="s">
        <v>20</v>
      </c>
      <c r="F31" s="10" t="s">
        <v>21</v>
      </c>
      <c r="G31" s="10" t="s">
        <v>22</v>
      </c>
      <c r="H31" s="35" t="s">
        <v>23</v>
      </c>
    </row>
    <row r="32" spans="2:8" x14ac:dyDescent="0.25">
      <c r="B32" s="14" t="s">
        <v>7</v>
      </c>
      <c r="C32" s="36">
        <v>6.1684162216567688E-2</v>
      </c>
      <c r="D32" s="37">
        <v>3.3207254884434989E-2</v>
      </c>
      <c r="E32" s="37">
        <v>1.4339065898804276E-2</v>
      </c>
      <c r="F32" s="37">
        <v>1.9027133105052149E-2</v>
      </c>
      <c r="G32" s="37">
        <v>2.1226414479213546E-2</v>
      </c>
      <c r="H32" s="38">
        <v>3.4324039689229313E-2</v>
      </c>
    </row>
    <row r="33" spans="2:10" x14ac:dyDescent="0.25">
      <c r="B33" s="14" t="s">
        <v>8</v>
      </c>
      <c r="C33" s="39">
        <v>9.6684144451489304E-2</v>
      </c>
      <c r="D33" s="40">
        <v>3.7680553822493815E-2</v>
      </c>
      <c r="E33" s="40">
        <v>1.6146505646278422E-2</v>
      </c>
      <c r="F33" s="40">
        <v>2.7725369993012828E-2</v>
      </c>
      <c r="G33" s="40">
        <v>2.7476526487017948E-2</v>
      </c>
      <c r="H33" s="41">
        <v>3.8922550983113854E-2</v>
      </c>
    </row>
    <row r="34" spans="2:10" x14ac:dyDescent="0.25">
      <c r="B34" s="14" t="s">
        <v>9</v>
      </c>
      <c r="C34" s="39">
        <v>8.2361841753852527E-2</v>
      </c>
      <c r="D34" s="40">
        <v>2.5317917335455565E-2</v>
      </c>
      <c r="E34" s="40">
        <v>2.6129568014466472E-2</v>
      </c>
      <c r="F34" s="40">
        <v>4.4411113114691078E-2</v>
      </c>
      <c r="G34" s="40">
        <v>3.787658694844917E-2</v>
      </c>
      <c r="H34" s="41">
        <v>4.7241187919177891E-2</v>
      </c>
    </row>
    <row r="35" spans="2:10" x14ac:dyDescent="0.25">
      <c r="B35" s="14" t="s">
        <v>10</v>
      </c>
      <c r="C35" s="39">
        <v>0.13842453447288128</v>
      </c>
      <c r="D35" s="40">
        <v>2.3744323434231461E-2</v>
      </c>
      <c r="E35" s="40">
        <v>3.8130822025510595E-2</v>
      </c>
      <c r="F35" s="40">
        <v>7.5610280023105686E-2</v>
      </c>
      <c r="G35" s="40">
        <v>6.0621722177310954E-2</v>
      </c>
      <c r="H35" s="41">
        <v>7.7521651798851371E-2</v>
      </c>
    </row>
    <row r="36" spans="2:10" x14ac:dyDescent="0.25">
      <c r="B36" s="14" t="s">
        <v>11</v>
      </c>
      <c r="C36" s="39">
        <v>4.9299999999999997E-2</v>
      </c>
      <c r="D36" s="40">
        <v>2.1000000000000001E-2</v>
      </c>
      <c r="E36" s="40">
        <v>1.5100000000000001E-2</v>
      </c>
      <c r="F36" s="40">
        <v>2.18E-2</v>
      </c>
      <c r="G36" s="40">
        <v>2.1399999999999999E-2</v>
      </c>
      <c r="H36" s="41">
        <v>4.1500000000000002E-2</v>
      </c>
    </row>
    <row r="37" spans="2:10" x14ac:dyDescent="0.25">
      <c r="B37" s="14" t="s">
        <v>12</v>
      </c>
      <c r="C37" s="39">
        <v>2.3E-3</v>
      </c>
      <c r="D37" s="40">
        <v>4.4000000000000003E-3</v>
      </c>
      <c r="E37" s="40">
        <v>5.7000000000000002E-3</v>
      </c>
      <c r="F37" s="40">
        <v>-8.3999999999999995E-3</v>
      </c>
      <c r="G37" s="40" t="s">
        <v>29</v>
      </c>
      <c r="H37" s="41" t="s">
        <v>29</v>
      </c>
    </row>
    <row r="38" spans="2:10" x14ac:dyDescent="0.25">
      <c r="B38" s="20" t="s">
        <v>13</v>
      </c>
      <c r="C38" s="42">
        <v>7.2489092229899799E-2</v>
      </c>
      <c r="D38" s="43">
        <v>3.0165019719890142E-2</v>
      </c>
      <c r="E38" s="43">
        <v>1.8158689253202406E-2</v>
      </c>
      <c r="F38" s="43">
        <v>2.8299766666784833E-2</v>
      </c>
      <c r="G38" s="43">
        <v>2.7270849932700156E-2</v>
      </c>
      <c r="H38" s="44">
        <v>4.0510285601846226E-2</v>
      </c>
      <c r="J38" s="2" t="s">
        <v>24</v>
      </c>
    </row>
    <row r="41" spans="2:10" ht="39.75" customHeight="1" x14ac:dyDescent="0.25">
      <c r="B41" s="45" t="s">
        <v>25</v>
      </c>
      <c r="C41" s="45"/>
      <c r="D41" s="45"/>
      <c r="E41" s="45"/>
      <c r="F41" s="45"/>
      <c r="G41" s="45"/>
    </row>
    <row r="42" spans="2:10" x14ac:dyDescent="0.25">
      <c r="B42" s="46" t="s">
        <v>26</v>
      </c>
      <c r="C42" s="46"/>
      <c r="D42" s="46"/>
      <c r="E42" s="46"/>
      <c r="F42" s="46"/>
      <c r="G42" s="46"/>
    </row>
    <row r="43" spans="2:10" ht="25.5" customHeight="1" x14ac:dyDescent="0.25">
      <c r="B43" s="45" t="s">
        <v>27</v>
      </c>
      <c r="C43" s="45"/>
      <c r="D43" s="45"/>
      <c r="E43" s="45"/>
      <c r="F43" s="45"/>
      <c r="G43" s="45"/>
    </row>
    <row r="44" spans="2:10" x14ac:dyDescent="0.25">
      <c r="B44" s="46" t="s">
        <v>28</v>
      </c>
      <c r="C44" s="46"/>
      <c r="D44" s="46"/>
      <c r="E44" s="46"/>
      <c r="F44" s="46"/>
      <c r="G44" s="46"/>
    </row>
  </sheetData>
  <mergeCells count="15">
    <mergeCell ref="B30:B31"/>
    <mergeCell ref="C30:H30"/>
    <mergeCell ref="B41:G41"/>
    <mergeCell ref="B42:G42"/>
    <mergeCell ref="B43:G43"/>
    <mergeCell ref="B44:G44"/>
    <mergeCell ref="B2:H2"/>
    <mergeCell ref="B6:B7"/>
    <mergeCell ref="C6:D6"/>
    <mergeCell ref="E6:F6"/>
    <mergeCell ref="G6:H6"/>
    <mergeCell ref="B18:B19"/>
    <mergeCell ref="C18:D18"/>
    <mergeCell ref="E18:F18"/>
    <mergeCell ref="G18:H18"/>
  </mergeCells>
  <pageMargins left="0.70866141732283472" right="0.70866141732283472" top="0.74803149606299213" bottom="0.74803149606299213" header="0.31496062992125984" footer="0.31496062992125984"/>
  <pageSetup paperSize="9" scale="7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30.06.2019</vt:lpstr>
      <vt:lpstr>'Kopsavilkums 30.06.2019'!Print_Area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2019-12-17T10:47:54Z</dcterms:created>
  <dcterms:modified xsi:type="dcterms:W3CDTF">2019-12-17T10:50:56Z</dcterms:modified>
</cp:coreProperties>
</file>