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7"/>
  </bookViews>
  <sheets>
    <sheet name="DEC-2014" sheetId="33" r:id="rId1"/>
    <sheet name="JAN-2015" sheetId="34" r:id="rId2"/>
    <sheet name="FEB-2015" sheetId="35" r:id="rId3"/>
    <sheet name="MAR-2015" sheetId="36" r:id="rId4"/>
    <sheet name="APR-2015" sheetId="37" r:id="rId5"/>
    <sheet name="MAI-2015" sheetId="38" r:id="rId6"/>
    <sheet name="JUN-2015" sheetId="39" r:id="rId7"/>
    <sheet name="JUL-2015" sheetId="40" r:id="rId8"/>
  </sheets>
  <calcPr calcId="145621"/>
</workbook>
</file>

<file path=xl/calcChain.xml><?xml version="1.0" encoding="utf-8"?>
<calcChain xmlns="http://schemas.openxmlformats.org/spreadsheetml/2006/main">
  <c r="L25" i="40" l="1"/>
  <c r="F25" i="40"/>
  <c r="E25" i="40"/>
  <c r="G25" i="40" s="1"/>
  <c r="L21" i="40"/>
  <c r="F21" i="40"/>
  <c r="E21" i="40"/>
  <c r="L10" i="40"/>
  <c r="K10" i="40"/>
  <c r="J10" i="40"/>
  <c r="F10" i="40"/>
  <c r="E10" i="40"/>
  <c r="H25" i="40" l="1"/>
  <c r="E27" i="40"/>
  <c r="L27" i="40" s="1"/>
  <c r="F27" i="40"/>
  <c r="F28" i="40" s="1"/>
  <c r="F32" i="40" s="1"/>
  <c r="E42" i="40" s="1"/>
  <c r="F42" i="40" s="1"/>
  <c r="K25" i="40"/>
  <c r="I21" i="40"/>
  <c r="M21" i="40"/>
  <c r="G10" i="40"/>
  <c r="J21" i="40"/>
  <c r="I25" i="40"/>
  <c r="M25" i="40"/>
  <c r="H10" i="40"/>
  <c r="G21" i="40"/>
  <c r="G27" i="40" s="1"/>
  <c r="K21" i="40"/>
  <c r="K27" i="40" s="1"/>
  <c r="J25" i="40"/>
  <c r="I10" i="40"/>
  <c r="M10" i="40"/>
  <c r="H21" i="40"/>
  <c r="E28" i="40"/>
  <c r="E32" i="40" s="1"/>
  <c r="E41" i="40" s="1"/>
  <c r="F41" i="40" s="1"/>
  <c r="L25" i="39"/>
  <c r="F25" i="39"/>
  <c r="E25" i="39"/>
  <c r="K25" i="39" s="1"/>
  <c r="L21" i="39"/>
  <c r="F21" i="39"/>
  <c r="E21" i="39"/>
  <c r="H21" i="39" s="1"/>
  <c r="L10" i="39"/>
  <c r="K10" i="39"/>
  <c r="J10" i="39"/>
  <c r="F10" i="39"/>
  <c r="E10" i="39"/>
  <c r="H27" i="40" l="1"/>
  <c r="M27" i="40"/>
  <c r="J27" i="40"/>
  <c r="I27" i="40"/>
  <c r="I36" i="40"/>
  <c r="I37" i="40" s="1"/>
  <c r="L36" i="40"/>
  <c r="L37" i="40" s="1"/>
  <c r="K36" i="40"/>
  <c r="K37" i="40" s="1"/>
  <c r="H36" i="40"/>
  <c r="H37" i="40" s="1"/>
  <c r="J36" i="40"/>
  <c r="J37" i="40" s="1"/>
  <c r="M36" i="40"/>
  <c r="M37" i="40" s="1"/>
  <c r="G36" i="40"/>
  <c r="F27" i="39"/>
  <c r="F28" i="39" s="1"/>
  <c r="F32" i="39" s="1"/>
  <c r="E42" i="39" s="1"/>
  <c r="F42" i="39" s="1"/>
  <c r="G25" i="39"/>
  <c r="H25" i="39"/>
  <c r="E27" i="39"/>
  <c r="I10" i="39"/>
  <c r="M10" i="39"/>
  <c r="M21" i="39"/>
  <c r="E28" i="39"/>
  <c r="E32" i="39" s="1"/>
  <c r="E41" i="39" s="1"/>
  <c r="F41" i="39" s="1"/>
  <c r="I21" i="39"/>
  <c r="G10" i="39"/>
  <c r="J21" i="39"/>
  <c r="I25" i="39"/>
  <c r="M25" i="39"/>
  <c r="H10" i="39"/>
  <c r="G21" i="39"/>
  <c r="K21" i="39"/>
  <c r="J25" i="39"/>
  <c r="L25" i="38"/>
  <c r="F25" i="38"/>
  <c r="E25" i="38"/>
  <c r="M25" i="38" s="1"/>
  <c r="L21" i="38"/>
  <c r="F21" i="38"/>
  <c r="E21" i="38"/>
  <c r="L10" i="38"/>
  <c r="K10" i="38"/>
  <c r="J10" i="38"/>
  <c r="F10" i="38"/>
  <c r="E10" i="38"/>
  <c r="I10" i="38" s="1"/>
  <c r="H27" i="39" l="1"/>
  <c r="G27" i="39"/>
  <c r="I27" i="39"/>
  <c r="H36" i="39"/>
  <c r="H37" i="39" s="1"/>
  <c r="M27" i="39"/>
  <c r="L27" i="39"/>
  <c r="M36" i="39"/>
  <c r="M37" i="39" s="1"/>
  <c r="K36" i="39"/>
  <c r="K37" i="39" s="1"/>
  <c r="J36" i="39"/>
  <c r="J37" i="39" s="1"/>
  <c r="L36" i="39"/>
  <c r="L37" i="39" s="1"/>
  <c r="K27" i="39"/>
  <c r="G36" i="39"/>
  <c r="I36" i="39"/>
  <c r="I37" i="39" s="1"/>
  <c r="J27" i="39"/>
  <c r="E27" i="38"/>
  <c r="H27" i="38" s="1"/>
  <c r="H25" i="38"/>
  <c r="H21" i="38"/>
  <c r="G21" i="38"/>
  <c r="J25" i="38"/>
  <c r="K25" i="38"/>
  <c r="G25" i="38"/>
  <c r="F27" i="38"/>
  <c r="F28" i="38" s="1"/>
  <c r="F32" i="38" s="1"/>
  <c r="E42" i="38" s="1"/>
  <c r="F42" i="38" s="1"/>
  <c r="L27" i="38"/>
  <c r="K21" i="38"/>
  <c r="H10" i="38"/>
  <c r="M10" i="38"/>
  <c r="E28" i="38"/>
  <c r="E32" i="38" s="1"/>
  <c r="E41" i="38" s="1"/>
  <c r="F41" i="38" s="1"/>
  <c r="I21" i="38"/>
  <c r="M21" i="38"/>
  <c r="G10" i="38"/>
  <c r="J21" i="38"/>
  <c r="I25" i="38"/>
  <c r="L25" i="37"/>
  <c r="F25" i="37"/>
  <c r="E25" i="37"/>
  <c r="G25" i="37" s="1"/>
  <c r="L21" i="37"/>
  <c r="F21" i="37"/>
  <c r="E21" i="37"/>
  <c r="K21" i="37" s="1"/>
  <c r="L10" i="37"/>
  <c r="K10" i="37"/>
  <c r="J10" i="37"/>
  <c r="F10" i="37"/>
  <c r="E10" i="37"/>
  <c r="H10" i="37" s="1"/>
  <c r="M27" i="38" l="1"/>
  <c r="K27" i="38"/>
  <c r="G27" i="38"/>
  <c r="G36" i="38"/>
  <c r="K36" i="38"/>
  <c r="K37" i="38" s="1"/>
  <c r="H36" i="38"/>
  <c r="H37" i="38" s="1"/>
  <c r="I36" i="38"/>
  <c r="I37" i="38" s="1"/>
  <c r="L36" i="38"/>
  <c r="L37" i="38" s="1"/>
  <c r="M36" i="38"/>
  <c r="M37" i="38" s="1"/>
  <c r="J36" i="38"/>
  <c r="J37" i="38" s="1"/>
  <c r="J27" i="38"/>
  <c r="I27" i="38"/>
  <c r="G21" i="37"/>
  <c r="G27" i="37" s="1"/>
  <c r="H21" i="37"/>
  <c r="F27" i="37"/>
  <c r="F28" i="37" s="1"/>
  <c r="F32" i="37" s="1"/>
  <c r="E42" i="37" s="1"/>
  <c r="F42" i="37" s="1"/>
  <c r="J21" i="37"/>
  <c r="G10" i="37"/>
  <c r="M25" i="37"/>
  <c r="J25" i="37"/>
  <c r="E27" i="37"/>
  <c r="L27" i="37" s="1"/>
  <c r="I10" i="37"/>
  <c r="M10" i="37"/>
  <c r="K25" i="37"/>
  <c r="E28" i="37"/>
  <c r="E32" i="37" s="1"/>
  <c r="E41" i="37" s="1"/>
  <c r="F41" i="37" s="1"/>
  <c r="I21" i="37"/>
  <c r="M21" i="37"/>
  <c r="H25" i="37"/>
  <c r="I25" i="37"/>
  <c r="M25" i="36"/>
  <c r="L25" i="36"/>
  <c r="K25" i="36"/>
  <c r="J25" i="36"/>
  <c r="I25" i="36"/>
  <c r="H25" i="36"/>
  <c r="G25" i="36"/>
  <c r="M21" i="36"/>
  <c r="L21" i="36"/>
  <c r="K21" i="36"/>
  <c r="J21" i="36"/>
  <c r="I21" i="36"/>
  <c r="H21" i="36"/>
  <c r="G21" i="36"/>
  <c r="M10" i="36"/>
  <c r="L10" i="36"/>
  <c r="K10" i="36"/>
  <c r="J10" i="36"/>
  <c r="I10" i="36"/>
  <c r="H10" i="36"/>
  <c r="G10" i="36"/>
  <c r="H27" i="37" l="1"/>
  <c r="M27" i="37"/>
  <c r="I27" i="37"/>
  <c r="H36" i="37"/>
  <c r="H37" i="37" s="1"/>
  <c r="L36" i="37"/>
  <c r="L37" i="37" s="1"/>
  <c r="K27" i="37"/>
  <c r="J27" i="37"/>
  <c r="G36" i="37"/>
  <c r="J36" i="37"/>
  <c r="J37" i="37" s="1"/>
  <c r="M36" i="37"/>
  <c r="M37" i="37" s="1"/>
  <c r="K36" i="37"/>
  <c r="K37" i="37" s="1"/>
  <c r="I36" i="37"/>
  <c r="I37" i="37" s="1"/>
  <c r="F25" i="36"/>
  <c r="E25" i="36"/>
  <c r="F21" i="36"/>
  <c r="E21" i="36"/>
  <c r="F10" i="36"/>
  <c r="E10" i="36"/>
  <c r="F27" i="36" l="1"/>
  <c r="F28" i="36" s="1"/>
  <c r="F32" i="36" s="1"/>
  <c r="E42" i="36" s="1"/>
  <c r="F42" i="36" s="1"/>
  <c r="E27" i="36"/>
  <c r="L27" i="36" s="1"/>
  <c r="L21" i="35"/>
  <c r="L25" i="35"/>
  <c r="L10" i="35"/>
  <c r="K10" i="35"/>
  <c r="H27" i="36" l="1"/>
  <c r="I27" i="36"/>
  <c r="G27" i="36"/>
  <c r="E28" i="36"/>
  <c r="E32" i="36" s="1"/>
  <c r="E41" i="36" s="1"/>
  <c r="F41" i="36" s="1"/>
  <c r="M27" i="36"/>
  <c r="J27" i="36"/>
  <c r="K27" i="36"/>
  <c r="E10" i="35"/>
  <c r="M10" i="35" s="1"/>
  <c r="E21" i="35"/>
  <c r="E25" i="35"/>
  <c r="K25" i="35" s="1"/>
  <c r="F10" i="35"/>
  <c r="F25" i="35"/>
  <c r="F21" i="35"/>
  <c r="F27" i="35"/>
  <c r="J10" i="35"/>
  <c r="I10" i="35"/>
  <c r="H21" i="35"/>
  <c r="G10" i="35"/>
  <c r="F10" i="34"/>
  <c r="L25" i="34"/>
  <c r="F25" i="34"/>
  <c r="E25" i="34"/>
  <c r="H25" i="34" s="1"/>
  <c r="L21" i="34"/>
  <c r="F21" i="34"/>
  <c r="E21" i="34"/>
  <c r="H21" i="34" s="1"/>
  <c r="L10" i="34"/>
  <c r="K10" i="34"/>
  <c r="J10" i="34"/>
  <c r="E10" i="34"/>
  <c r="M10" i="34" s="1"/>
  <c r="M21" i="34"/>
  <c r="J21" i="34"/>
  <c r="I21" i="34"/>
  <c r="K21" i="34"/>
  <c r="F27" i="34"/>
  <c r="F28" i="34" s="1"/>
  <c r="F32" i="34" s="1"/>
  <c r="E42" i="34" s="1"/>
  <c r="F42" i="34" s="1"/>
  <c r="G10" i="34"/>
  <c r="H10" i="34"/>
  <c r="L28" i="33"/>
  <c r="F10" i="33"/>
  <c r="F28" i="33"/>
  <c r="F30" i="33"/>
  <c r="F31" i="33"/>
  <c r="F35" i="33"/>
  <c r="F24" i="33"/>
  <c r="E10" i="33"/>
  <c r="E28" i="33"/>
  <c r="H28" i="33"/>
  <c r="E24" i="33"/>
  <c r="M24" i="33"/>
  <c r="L10" i="33"/>
  <c r="L24" i="33"/>
  <c r="K10" i="33"/>
  <c r="K28" i="33"/>
  <c r="J10" i="33"/>
  <c r="H10" i="33"/>
  <c r="G10" i="33"/>
  <c r="G28" i="33"/>
  <c r="I28" i="33"/>
  <c r="M28" i="33"/>
  <c r="J28" i="33"/>
  <c r="E30" i="33"/>
  <c r="L30" i="33"/>
  <c r="E31" i="33"/>
  <c r="E35" i="33"/>
  <c r="M30" i="33"/>
  <c r="H24" i="33"/>
  <c r="H30" i="33"/>
  <c r="K24" i="33"/>
  <c r="K30" i="33"/>
  <c r="I24" i="33"/>
  <c r="I30" i="33"/>
  <c r="G24" i="33"/>
  <c r="G30" i="33"/>
  <c r="J24" i="33"/>
  <c r="I10" i="33"/>
  <c r="M10" i="33"/>
  <c r="J30" i="33"/>
  <c r="M25" i="34" l="1"/>
  <c r="I25" i="34"/>
  <c r="J25" i="34"/>
  <c r="G25" i="34"/>
  <c r="K25" i="34"/>
  <c r="H27" i="34"/>
  <c r="E27" i="34"/>
  <c r="K27" i="34" s="1"/>
  <c r="G21" i="34"/>
  <c r="I10" i="34"/>
  <c r="H25" i="35"/>
  <c r="M25" i="35"/>
  <c r="M21" i="35"/>
  <c r="K21" i="35"/>
  <c r="H10" i="35"/>
  <c r="I36" i="36"/>
  <c r="K36" i="36"/>
  <c r="H36" i="36"/>
  <c r="J36" i="36"/>
  <c r="L36" i="36"/>
  <c r="M36" i="36"/>
  <c r="G36" i="36"/>
  <c r="F28" i="35"/>
  <c r="F32" i="35" s="1"/>
  <c r="E42" i="35" s="1"/>
  <c r="F42" i="35" s="1"/>
  <c r="J25" i="35"/>
  <c r="E27" i="35"/>
  <c r="G25" i="35"/>
  <c r="I25" i="35"/>
  <c r="I21" i="35"/>
  <c r="E28" i="35"/>
  <c r="E32" i="35" s="1"/>
  <c r="E41" i="35" s="1"/>
  <c r="F41" i="35" s="1"/>
  <c r="G21" i="35"/>
  <c r="J21" i="35"/>
  <c r="G27" i="34" l="1"/>
  <c r="E28" i="34"/>
  <c r="E32" i="34" s="1"/>
  <c r="I27" i="34"/>
  <c r="L27" i="34"/>
  <c r="J27" i="34"/>
  <c r="M27" i="34"/>
  <c r="I27" i="35"/>
  <c r="J27" i="35"/>
  <c r="M27" i="35"/>
  <c r="G36" i="35"/>
  <c r="L27" i="35"/>
  <c r="H27" i="35"/>
  <c r="K36" i="35"/>
  <c r="G27" i="35"/>
  <c r="K27" i="35"/>
  <c r="L36" i="35"/>
  <c r="H36" i="35"/>
  <c r="M36" i="35"/>
  <c r="I36" i="35"/>
  <c r="J36" i="35"/>
  <c r="J36" i="34" l="1"/>
  <c r="J37" i="34" s="1"/>
  <c r="M36" i="34"/>
  <c r="M37" i="34" s="1"/>
  <c r="H36" i="34"/>
  <c r="H37" i="34" s="1"/>
  <c r="L36" i="34"/>
  <c r="L37" i="34" s="1"/>
  <c r="G36" i="34"/>
  <c r="K36" i="34"/>
  <c r="K37" i="34" s="1"/>
  <c r="E41" i="34"/>
  <c r="F41" i="34" s="1"/>
  <c r="J37" i="35"/>
  <c r="I36" i="34"/>
  <c r="I37" i="34" s="1"/>
  <c r="L37" i="36"/>
  <c r="K37" i="36"/>
  <c r="J37" i="36"/>
  <c r="M37" i="36"/>
  <c r="I37" i="36"/>
  <c r="H37" i="36"/>
  <c r="K37" i="35" l="1"/>
  <c r="H37" i="35"/>
  <c r="M37" i="35"/>
  <c r="L37" i="35"/>
  <c r="I37" i="35"/>
</calcChain>
</file>

<file path=xl/sharedStrings.xml><?xml version="1.0" encoding="utf-8"?>
<sst xmlns="http://schemas.openxmlformats.org/spreadsheetml/2006/main" count="659" uniqueCount="84">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</sst>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12">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82" t="s">
        <v>55</v>
      </c>
      <c r="B1" s="182"/>
      <c r="C1" s="182"/>
      <c r="D1" s="182"/>
      <c r="E1" s="182"/>
      <c r="F1" s="182"/>
      <c r="G1" s="182"/>
      <c r="H1" s="182"/>
      <c r="I1" s="182"/>
      <c r="J1" s="182"/>
      <c r="K1" s="182"/>
      <c r="L1" s="182"/>
      <c r="M1" s="182"/>
    </row>
    <row r="2" spans="1:13" ht="24" customHeight="1" x14ac:dyDescent="0.2">
      <c r="A2" s="183" t="s">
        <v>0</v>
      </c>
      <c r="B2" s="184" t="s">
        <v>10</v>
      </c>
      <c r="C2" s="185" t="s">
        <v>16</v>
      </c>
      <c r="D2" s="186" t="s">
        <v>35</v>
      </c>
      <c r="E2" s="187" t="s">
        <v>52</v>
      </c>
      <c r="F2" s="188" t="s">
        <v>1</v>
      </c>
      <c r="G2" s="189" t="s">
        <v>2</v>
      </c>
      <c r="H2" s="190"/>
      <c r="I2" s="190"/>
      <c r="J2" s="190"/>
      <c r="K2" s="190"/>
      <c r="L2" s="190"/>
      <c r="M2" s="191"/>
    </row>
    <row r="3" spans="1:13" ht="42.75" customHeight="1" x14ac:dyDescent="0.2">
      <c r="A3" s="183"/>
      <c r="B3" s="184"/>
      <c r="C3" s="185"/>
      <c r="D3" s="186"/>
      <c r="E3" s="187"/>
      <c r="F3" s="188"/>
      <c r="G3" s="74" t="s">
        <v>47</v>
      </c>
      <c r="H3" s="125" t="s">
        <v>3</v>
      </c>
      <c r="I3" s="125" t="s">
        <v>4</v>
      </c>
      <c r="J3" s="125" t="s">
        <v>5</v>
      </c>
      <c r="K3" s="125" t="s">
        <v>6</v>
      </c>
      <c r="L3" s="73" t="s">
        <v>48</v>
      </c>
      <c r="M3" s="126" t="s">
        <v>7</v>
      </c>
    </row>
    <row r="4" spans="1:13" ht="26.25" customHeight="1" x14ac:dyDescent="0.2">
      <c r="A4" s="200" t="s">
        <v>44</v>
      </c>
      <c r="B4" s="201"/>
      <c r="C4" s="201"/>
      <c r="D4" s="201"/>
      <c r="E4" s="201"/>
      <c r="F4" s="201"/>
      <c r="G4" s="201"/>
      <c r="H4" s="201"/>
      <c r="I4" s="201"/>
      <c r="J4" s="201"/>
      <c r="K4" s="201"/>
      <c r="L4" s="201"/>
      <c r="M4" s="202"/>
    </row>
    <row r="5" spans="1:13" ht="23.25" customHeight="1" x14ac:dyDescent="0.2">
      <c r="A5" s="203" t="s">
        <v>39</v>
      </c>
      <c r="B5" s="203"/>
      <c r="C5" s="203"/>
      <c r="D5" s="203"/>
      <c r="E5" s="203"/>
      <c r="F5" s="203"/>
      <c r="G5" s="203"/>
      <c r="H5" s="203"/>
      <c r="I5" s="203"/>
      <c r="J5" s="203"/>
      <c r="K5" s="203"/>
      <c r="L5" s="203"/>
      <c r="M5" s="203"/>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204" t="s">
        <v>40</v>
      </c>
      <c r="B12" s="204"/>
      <c r="C12" s="204"/>
      <c r="D12" s="204"/>
      <c r="E12" s="204"/>
      <c r="F12" s="204"/>
      <c r="G12" s="204"/>
      <c r="H12" s="204"/>
      <c r="I12" s="204"/>
      <c r="J12" s="204"/>
      <c r="K12" s="204"/>
      <c r="L12" s="204"/>
      <c r="M12" s="204"/>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205" t="s">
        <v>43</v>
      </c>
      <c r="B31" s="205"/>
      <c r="C31" s="205"/>
      <c r="D31" s="205"/>
      <c r="E31" s="72">
        <f>SUM(E10,E30)</f>
        <v>221.33757996808123</v>
      </c>
      <c r="F31" s="55">
        <f>SUM(F10, F30)</f>
        <v>223591</v>
      </c>
      <c r="G31" s="124"/>
      <c r="H31" s="206"/>
      <c r="I31" s="207"/>
      <c r="J31" s="207"/>
      <c r="K31" s="207"/>
      <c r="L31" s="207"/>
      <c r="M31" s="208"/>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209" t="s">
        <v>31</v>
      </c>
      <c r="B35" s="210"/>
      <c r="C35" s="210"/>
      <c r="D35" s="211"/>
      <c r="E35" s="115">
        <f>E31+E34</f>
        <v>280.7065799680812</v>
      </c>
      <c r="F35" s="116">
        <f>F31+F34</f>
        <v>235883</v>
      </c>
      <c r="G35" s="117"/>
      <c r="H35" s="118"/>
      <c r="I35" s="118"/>
      <c r="J35" s="118"/>
      <c r="K35" s="118"/>
      <c r="L35" s="118"/>
      <c r="M35" s="118"/>
    </row>
    <row r="36" spans="1:13" ht="41.25" customHeight="1" x14ac:dyDescent="0.2">
      <c r="A36" s="192" t="s">
        <v>53</v>
      </c>
      <c r="B36" s="193"/>
      <c r="C36" s="193"/>
      <c r="D36" s="193"/>
      <c r="E36" s="193"/>
      <c r="F36" s="193"/>
      <c r="G36" s="193"/>
      <c r="H36" s="193"/>
      <c r="I36" s="193"/>
      <c r="J36" s="193"/>
      <c r="K36" s="193"/>
      <c r="L36" s="193"/>
      <c r="M36" s="194"/>
    </row>
    <row r="37" spans="1:13" s="4" customFormat="1" ht="24" customHeight="1" x14ac:dyDescent="0.2">
      <c r="A37" s="195" t="s">
        <v>29</v>
      </c>
      <c r="B37" s="196"/>
      <c r="C37" s="196"/>
      <c r="D37" s="196"/>
      <c r="E37" s="196"/>
      <c r="F37" s="196"/>
      <c r="G37" s="196"/>
      <c r="H37" s="196"/>
      <c r="I37" s="196"/>
      <c r="J37" s="196"/>
      <c r="K37" s="196"/>
      <c r="L37" s="196"/>
      <c r="M37" s="197"/>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198" t="s">
        <v>46</v>
      </c>
      <c r="F39" s="199"/>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58</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39" t="s">
        <v>3</v>
      </c>
      <c r="I3" s="139" t="s">
        <v>4</v>
      </c>
      <c r="J3" s="139" t="s">
        <v>5</v>
      </c>
      <c r="K3" s="139" t="s">
        <v>6</v>
      </c>
      <c r="L3" s="73" t="s">
        <v>48</v>
      </c>
      <c r="M3" s="140"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205" t="s">
        <v>43</v>
      </c>
      <c r="B28" s="205"/>
      <c r="C28" s="205"/>
      <c r="D28" s="205"/>
      <c r="E28" s="72">
        <f>SUM(E10,E27)</f>
        <v>230.35247749190279</v>
      </c>
      <c r="F28" s="55">
        <f>SUM(F10, F27)</f>
        <v>224197</v>
      </c>
      <c r="G28" s="141"/>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209" t="s">
        <v>31</v>
      </c>
      <c r="B32" s="210"/>
      <c r="C32" s="210"/>
      <c r="D32" s="211"/>
      <c r="E32" s="115">
        <f>E28+E31</f>
        <v>290.78747749190279</v>
      </c>
      <c r="F32" s="116">
        <f>F28+F31</f>
        <v>236535</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198" t="s">
        <v>46</v>
      </c>
      <c r="F36" s="199"/>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23" sqref="S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66</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49" t="s">
        <v>3</v>
      </c>
      <c r="I3" s="149" t="s">
        <v>4</v>
      </c>
      <c r="J3" s="149" t="s">
        <v>5</v>
      </c>
      <c r="K3" s="149" t="s">
        <v>6</v>
      </c>
      <c r="L3" s="73" t="s">
        <v>48</v>
      </c>
      <c r="M3" s="150"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205" t="s">
        <v>43</v>
      </c>
      <c r="B28" s="205"/>
      <c r="C28" s="205"/>
      <c r="D28" s="205"/>
      <c r="E28" s="72">
        <f>SUM(E10,E27)</f>
        <v>236.8412824823659</v>
      </c>
      <c r="F28" s="55">
        <f>SUM(F10, F27)</f>
        <v>226052</v>
      </c>
      <c r="G28" s="148"/>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209" t="s">
        <v>31</v>
      </c>
      <c r="B32" s="210"/>
      <c r="C32" s="210"/>
      <c r="D32" s="211"/>
      <c r="E32" s="115">
        <f>E28+E31</f>
        <v>298.09728248236593</v>
      </c>
      <c r="F32" s="116">
        <f>F28+F31</f>
        <v>238397</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198" t="s">
        <v>46</v>
      </c>
      <c r="F36" s="199"/>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67</v>
      </c>
      <c r="B41" s="92"/>
      <c r="C41" s="92"/>
      <c r="D41" s="20"/>
      <c r="E41" s="93">
        <f>E32-'DEC-2014'!E35</f>
        <v>17.390702514284726</v>
      </c>
      <c r="F41" s="94">
        <f>E41/'DEC-2014'!E35</f>
        <v>6.1953312659297835E-2</v>
      </c>
      <c r="H41" s="6"/>
      <c r="I41" s="6"/>
      <c r="J41" s="6"/>
      <c r="K41" s="6"/>
      <c r="L41" s="6"/>
      <c r="M41" s="6"/>
    </row>
    <row r="42" spans="1:13" x14ac:dyDescent="0.2">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T21" sqref="T2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69</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51" t="s">
        <v>3</v>
      </c>
      <c r="I3" s="151" t="s">
        <v>4</v>
      </c>
      <c r="J3" s="151" t="s">
        <v>5</v>
      </c>
      <c r="K3" s="151" t="s">
        <v>6</v>
      </c>
      <c r="L3" s="73" t="s">
        <v>48</v>
      </c>
      <c r="M3" s="152"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x14ac:dyDescent="0.2">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x14ac:dyDescent="0.2">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x14ac:dyDescent="0.2">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x14ac:dyDescent="0.2">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x14ac:dyDescent="0.2">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x14ac:dyDescent="0.2">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x14ac:dyDescent="0.2">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x14ac:dyDescent="0.2">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x14ac:dyDescent="0.2">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x14ac:dyDescent="0.2">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x14ac:dyDescent="0.2">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x14ac:dyDescent="0.2">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x14ac:dyDescent="0.2">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x14ac:dyDescent="0.2">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x14ac:dyDescent="0.2">
      <c r="A28" s="205" t="s">
        <v>43</v>
      </c>
      <c r="B28" s="205"/>
      <c r="C28" s="205"/>
      <c r="D28" s="205"/>
      <c r="E28" s="72">
        <f>SUM(E10,E27)</f>
        <v>241.3623695222112</v>
      </c>
      <c r="F28" s="55">
        <f>SUM(F10, F27)</f>
        <v>227926</v>
      </c>
      <c r="G28" s="156"/>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x14ac:dyDescent="0.2">
      <c r="A32" s="209" t="s">
        <v>31</v>
      </c>
      <c r="B32" s="210"/>
      <c r="C32" s="210"/>
      <c r="D32" s="211"/>
      <c r="E32" s="115">
        <f>E28+E31</f>
        <v>303.13936952221121</v>
      </c>
      <c r="F32" s="116">
        <f>F28+F31</f>
        <v>240255</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53" t="s">
        <v>49</v>
      </c>
      <c r="B35" s="154"/>
      <c r="C35" s="154"/>
      <c r="D35" s="154"/>
      <c r="E35" s="154"/>
      <c r="F35" s="154"/>
      <c r="G35" s="154"/>
      <c r="H35" s="154"/>
      <c r="I35" s="154"/>
      <c r="J35" s="154"/>
      <c r="K35" s="154"/>
      <c r="L35" s="154"/>
      <c r="M35" s="155"/>
    </row>
    <row r="36" spans="1:13" ht="22.5" customHeight="1" x14ac:dyDescent="0.2">
      <c r="B36" s="11"/>
      <c r="C36" s="11"/>
      <c r="D36" s="11"/>
      <c r="E36" s="198" t="s">
        <v>46</v>
      </c>
      <c r="F36" s="199"/>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x14ac:dyDescent="0.2">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70</v>
      </c>
      <c r="B41" s="92"/>
      <c r="C41" s="92"/>
      <c r="D41" s="20"/>
      <c r="E41" s="93">
        <f>E32-'DEC-2014'!E35</f>
        <v>22.432789554130011</v>
      </c>
      <c r="F41" s="94">
        <f>E41/'DEC-2014'!E35</f>
        <v>7.9915438949385562E-2</v>
      </c>
      <c r="H41" s="6"/>
      <c r="I41" s="6"/>
      <c r="J41" s="6"/>
      <c r="K41" s="6"/>
      <c r="L41" s="6"/>
      <c r="M41" s="6"/>
    </row>
    <row r="42" spans="1:13" x14ac:dyDescent="0.2">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33" sqref="S3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72</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61" t="s">
        <v>3</v>
      </c>
      <c r="I3" s="161" t="s">
        <v>4</v>
      </c>
      <c r="J3" s="161" t="s">
        <v>5</v>
      </c>
      <c r="K3" s="161" t="s">
        <v>6</v>
      </c>
      <c r="L3" s="73" t="s">
        <v>48</v>
      </c>
      <c r="M3" s="162"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x14ac:dyDescent="0.2">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x14ac:dyDescent="0.2">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x14ac:dyDescent="0.2">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x14ac:dyDescent="0.2">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x14ac:dyDescent="0.2">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x14ac:dyDescent="0.2">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x14ac:dyDescent="0.2">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x14ac:dyDescent="0.2">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x14ac:dyDescent="0.2">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x14ac:dyDescent="0.2">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x14ac:dyDescent="0.2">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x14ac:dyDescent="0.2">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x14ac:dyDescent="0.2">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x14ac:dyDescent="0.2">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x14ac:dyDescent="0.2">
      <c r="A28" s="205" t="s">
        <v>43</v>
      </c>
      <c r="B28" s="205"/>
      <c r="C28" s="205"/>
      <c r="D28" s="205"/>
      <c r="E28" s="72">
        <f>SUM(E10,E27)</f>
        <v>243.46888188953449</v>
      </c>
      <c r="F28" s="55">
        <f>SUM(F10, F27)</f>
        <v>229377</v>
      </c>
      <c r="G28" s="160"/>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x14ac:dyDescent="0.2">
      <c r="A32" s="209" t="s">
        <v>31</v>
      </c>
      <c r="B32" s="210"/>
      <c r="C32" s="210"/>
      <c r="D32" s="211"/>
      <c r="E32" s="115">
        <f>E28+E31</f>
        <v>305.37788188953448</v>
      </c>
      <c r="F32" s="116">
        <f>F28+F31</f>
        <v>241869</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57" t="s">
        <v>49</v>
      </c>
      <c r="B35" s="158"/>
      <c r="C35" s="158"/>
      <c r="D35" s="158"/>
      <c r="E35" s="158"/>
      <c r="F35" s="158"/>
      <c r="G35" s="158"/>
      <c r="H35" s="158"/>
      <c r="I35" s="158"/>
      <c r="J35" s="158"/>
      <c r="K35" s="158"/>
      <c r="L35" s="158"/>
      <c r="M35" s="159"/>
    </row>
    <row r="36" spans="1:13" ht="22.5" customHeight="1" x14ac:dyDescent="0.2">
      <c r="B36" s="11"/>
      <c r="C36" s="11"/>
      <c r="D36" s="11"/>
      <c r="E36" s="198" t="s">
        <v>46</v>
      </c>
      <c r="F36" s="199"/>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x14ac:dyDescent="0.2">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73</v>
      </c>
      <c r="B41" s="92"/>
      <c r="C41" s="92"/>
      <c r="D41" s="20"/>
      <c r="E41" s="93">
        <f>E32-'DEC-2014'!E35</f>
        <v>24.671301921453278</v>
      </c>
      <c r="F41" s="94">
        <f>E41/'DEC-2014'!E35</f>
        <v>8.7890002166171599E-2</v>
      </c>
      <c r="H41" s="6"/>
      <c r="I41" s="6"/>
      <c r="J41" s="6"/>
      <c r="K41" s="6"/>
      <c r="L41" s="6"/>
      <c r="M41" s="6"/>
    </row>
    <row r="42" spans="1:13" x14ac:dyDescent="0.2">
      <c r="A42" s="20" t="s">
        <v>74</v>
      </c>
      <c r="B42" s="92"/>
      <c r="C42" s="92"/>
      <c r="D42" s="20"/>
      <c r="E42" s="95">
        <f>F32-'DEC-2014'!F35</f>
        <v>5986</v>
      </c>
      <c r="F42" s="94">
        <f>E42/'DEC-2014'!F35</f>
        <v>2.5376987743923895E-2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P31" sqref="P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75</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68" t="s">
        <v>3</v>
      </c>
      <c r="I3" s="168" t="s">
        <v>4</v>
      </c>
      <c r="J3" s="168" t="s">
        <v>5</v>
      </c>
      <c r="K3" s="168" t="s">
        <v>6</v>
      </c>
      <c r="L3" s="73" t="s">
        <v>48</v>
      </c>
      <c r="M3" s="169"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x14ac:dyDescent="0.2">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x14ac:dyDescent="0.2">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x14ac:dyDescent="0.2">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x14ac:dyDescent="0.2">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x14ac:dyDescent="0.2">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x14ac:dyDescent="0.2">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x14ac:dyDescent="0.2">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x14ac:dyDescent="0.2">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x14ac:dyDescent="0.2">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x14ac:dyDescent="0.2">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x14ac:dyDescent="0.2">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x14ac:dyDescent="0.2">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x14ac:dyDescent="0.2">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x14ac:dyDescent="0.2">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x14ac:dyDescent="0.2">
      <c r="A28" s="205" t="s">
        <v>43</v>
      </c>
      <c r="B28" s="205"/>
      <c r="C28" s="205"/>
      <c r="D28" s="205"/>
      <c r="E28" s="72">
        <f>SUM(E10,E27)</f>
        <v>246.97639432601278</v>
      </c>
      <c r="F28" s="55">
        <f>SUM(F10, F27)</f>
        <v>230601</v>
      </c>
      <c r="G28" s="167"/>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x14ac:dyDescent="0.2">
      <c r="A32" s="209" t="s">
        <v>31</v>
      </c>
      <c r="B32" s="210"/>
      <c r="C32" s="210"/>
      <c r="D32" s="211"/>
      <c r="E32" s="115">
        <f>E28+E31</f>
        <v>309.1823943260128</v>
      </c>
      <c r="F32" s="116">
        <f>F28+F31</f>
        <v>243113</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64" t="s">
        <v>49</v>
      </c>
      <c r="B35" s="165"/>
      <c r="C35" s="165"/>
      <c r="D35" s="165"/>
      <c r="E35" s="165"/>
      <c r="F35" s="165"/>
      <c r="G35" s="165"/>
      <c r="H35" s="165"/>
      <c r="I35" s="165"/>
      <c r="J35" s="165"/>
      <c r="K35" s="165"/>
      <c r="L35" s="165"/>
      <c r="M35" s="166"/>
    </row>
    <row r="36" spans="1:13" ht="22.5" customHeight="1" x14ac:dyDescent="0.2">
      <c r="B36" s="11"/>
      <c r="C36" s="11"/>
      <c r="D36" s="11"/>
      <c r="E36" s="198" t="s">
        <v>46</v>
      </c>
      <c r="F36" s="199"/>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x14ac:dyDescent="0.2">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76</v>
      </c>
      <c r="B41" s="92"/>
      <c r="C41" s="92"/>
      <c r="D41" s="20"/>
      <c r="E41" s="93">
        <f>E32-'DEC-2014'!E35</f>
        <v>28.475814357931597</v>
      </c>
      <c r="F41" s="94">
        <f>E41/'DEC-2014'!E35</f>
        <v>0.10144334472376652</v>
      </c>
      <c r="H41" s="6"/>
      <c r="I41" s="6"/>
      <c r="J41" s="6"/>
      <c r="K41" s="6"/>
      <c r="L41" s="6"/>
      <c r="M41" s="6"/>
    </row>
    <row r="42" spans="1:13" x14ac:dyDescent="0.2">
      <c r="A42" s="20" t="s">
        <v>77</v>
      </c>
      <c r="B42" s="92"/>
      <c r="C42" s="92"/>
      <c r="D42" s="20"/>
      <c r="E42" s="95">
        <f>F32-'DEC-2014'!F35</f>
        <v>7230</v>
      </c>
      <c r="F42" s="94">
        <f>E42/'DEC-2014'!F35</f>
        <v>3.0650788738484758E-2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2" sqref="Q2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78</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74" t="s">
        <v>3</v>
      </c>
      <c r="I3" s="174" t="s">
        <v>4</v>
      </c>
      <c r="J3" s="174" t="s">
        <v>5</v>
      </c>
      <c r="K3" s="174" t="s">
        <v>6</v>
      </c>
      <c r="L3" s="73" t="s">
        <v>48</v>
      </c>
      <c r="M3" s="175"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x14ac:dyDescent="0.2">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x14ac:dyDescent="0.2">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x14ac:dyDescent="0.2">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x14ac:dyDescent="0.2">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x14ac:dyDescent="0.2">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x14ac:dyDescent="0.2">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x14ac:dyDescent="0.2">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x14ac:dyDescent="0.2">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x14ac:dyDescent="0.2">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x14ac:dyDescent="0.2">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x14ac:dyDescent="0.2">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x14ac:dyDescent="0.2">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x14ac:dyDescent="0.2">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x14ac:dyDescent="0.2">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x14ac:dyDescent="0.2">
      <c r="A28" s="205" t="s">
        <v>43</v>
      </c>
      <c r="B28" s="205"/>
      <c r="C28" s="205"/>
      <c r="D28" s="205"/>
      <c r="E28" s="72">
        <f>SUM(E10,E27)</f>
        <v>244.27394930429892</v>
      </c>
      <c r="F28" s="55">
        <f>SUM(F10, F27)</f>
        <v>231885</v>
      </c>
      <c r="G28" s="173"/>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x14ac:dyDescent="0.2">
      <c r="A32" s="209" t="s">
        <v>31</v>
      </c>
      <c r="B32" s="210"/>
      <c r="C32" s="210"/>
      <c r="D32" s="211"/>
      <c r="E32" s="115">
        <f>E28+E31</f>
        <v>305.82894930429893</v>
      </c>
      <c r="F32" s="116">
        <f>F28+F31</f>
        <v>244438</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70" t="s">
        <v>49</v>
      </c>
      <c r="B35" s="171"/>
      <c r="C35" s="171"/>
      <c r="D35" s="171"/>
      <c r="E35" s="171"/>
      <c r="F35" s="171"/>
      <c r="G35" s="171"/>
      <c r="H35" s="171"/>
      <c r="I35" s="171"/>
      <c r="J35" s="171"/>
      <c r="K35" s="171"/>
      <c r="L35" s="171"/>
      <c r="M35" s="172"/>
    </row>
    <row r="36" spans="1:13" ht="22.5" customHeight="1" x14ac:dyDescent="0.2">
      <c r="B36" s="11"/>
      <c r="C36" s="11"/>
      <c r="D36" s="11"/>
      <c r="E36" s="198" t="s">
        <v>46</v>
      </c>
      <c r="F36" s="199"/>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x14ac:dyDescent="0.2">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79</v>
      </c>
      <c r="B41" s="92"/>
      <c r="C41" s="92"/>
      <c r="D41" s="20"/>
      <c r="E41" s="93">
        <f>E32-'DEC-2014'!E35</f>
        <v>25.12236933621773</v>
      </c>
      <c r="F41" s="94">
        <f>E41/'DEC-2014'!E35</f>
        <v>8.949690220683236E-2</v>
      </c>
      <c r="H41" s="6"/>
      <c r="I41" s="6"/>
      <c r="J41" s="6"/>
      <c r="K41" s="6"/>
      <c r="L41" s="6"/>
      <c r="M41" s="6"/>
    </row>
    <row r="42" spans="1:13" x14ac:dyDescent="0.2">
      <c r="A42" s="20" t="s">
        <v>80</v>
      </c>
      <c r="B42" s="92"/>
      <c r="C42" s="92"/>
      <c r="D42" s="20"/>
      <c r="E42" s="95">
        <f>F32-'DEC-2014'!F35</f>
        <v>8555</v>
      </c>
      <c r="F42" s="94">
        <f>E42/'DEC-2014'!F35</f>
        <v>3.6267980312273455E-2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R14" sqref="R1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2" t="s">
        <v>81</v>
      </c>
      <c r="B1" s="182"/>
      <c r="C1" s="182"/>
      <c r="D1" s="182"/>
      <c r="E1" s="182"/>
      <c r="F1" s="182"/>
      <c r="G1" s="182"/>
      <c r="H1" s="182"/>
      <c r="I1" s="182"/>
      <c r="J1" s="182"/>
      <c r="K1" s="182"/>
      <c r="L1" s="182"/>
      <c r="M1" s="182"/>
    </row>
    <row r="2" spans="1:15" ht="24" customHeight="1" x14ac:dyDescent="0.2">
      <c r="A2" s="183" t="s">
        <v>0</v>
      </c>
      <c r="B2" s="184" t="s">
        <v>10</v>
      </c>
      <c r="C2" s="185" t="s">
        <v>16</v>
      </c>
      <c r="D2" s="186" t="s">
        <v>35</v>
      </c>
      <c r="E2" s="187" t="s">
        <v>52</v>
      </c>
      <c r="F2" s="188" t="s">
        <v>1</v>
      </c>
      <c r="G2" s="189" t="s">
        <v>2</v>
      </c>
      <c r="H2" s="190"/>
      <c r="I2" s="190"/>
      <c r="J2" s="190"/>
      <c r="K2" s="190"/>
      <c r="L2" s="190"/>
      <c r="M2" s="191"/>
    </row>
    <row r="3" spans="1:15" ht="42.75" customHeight="1" x14ac:dyDescent="0.2">
      <c r="A3" s="183"/>
      <c r="B3" s="184"/>
      <c r="C3" s="185"/>
      <c r="D3" s="186"/>
      <c r="E3" s="187"/>
      <c r="F3" s="188"/>
      <c r="G3" s="74" t="s">
        <v>47</v>
      </c>
      <c r="H3" s="176" t="s">
        <v>3</v>
      </c>
      <c r="I3" s="176" t="s">
        <v>4</v>
      </c>
      <c r="J3" s="176" t="s">
        <v>5</v>
      </c>
      <c r="K3" s="176" t="s">
        <v>6</v>
      </c>
      <c r="L3" s="73" t="s">
        <v>48</v>
      </c>
      <c r="M3" s="177" t="s">
        <v>7</v>
      </c>
    </row>
    <row r="4" spans="1:15" ht="26.25" customHeight="1" x14ac:dyDescent="0.2">
      <c r="A4" s="200" t="s">
        <v>44</v>
      </c>
      <c r="B4" s="201"/>
      <c r="C4" s="201"/>
      <c r="D4" s="201"/>
      <c r="E4" s="201"/>
      <c r="F4" s="201"/>
      <c r="G4" s="201"/>
      <c r="H4" s="201"/>
      <c r="I4" s="201"/>
      <c r="J4" s="201"/>
      <c r="K4" s="201"/>
      <c r="L4" s="201"/>
      <c r="M4" s="202"/>
    </row>
    <row r="5" spans="1:15" ht="23.25" customHeight="1" x14ac:dyDescent="0.2">
      <c r="A5" s="203" t="s">
        <v>39</v>
      </c>
      <c r="B5" s="203"/>
      <c r="C5" s="203"/>
      <c r="D5" s="203"/>
      <c r="E5" s="203"/>
      <c r="F5" s="203"/>
      <c r="G5" s="203"/>
      <c r="H5" s="203"/>
      <c r="I5" s="203"/>
      <c r="J5" s="203"/>
      <c r="K5" s="203"/>
      <c r="L5" s="203"/>
      <c r="M5" s="203"/>
    </row>
    <row r="6" spans="1:15" s="14" customFormat="1" x14ac:dyDescent="0.2">
      <c r="A6" s="60" t="s">
        <v>59</v>
      </c>
      <c r="B6" s="12" t="s">
        <v>8</v>
      </c>
      <c r="C6" s="12" t="s">
        <v>24</v>
      </c>
      <c r="D6" s="23">
        <v>36433</v>
      </c>
      <c r="E6" s="99">
        <v>25.768000000000001</v>
      </c>
      <c r="F6" s="66">
        <v>29672</v>
      </c>
      <c r="G6" s="75">
        <v>2.99</v>
      </c>
      <c r="H6" s="96">
        <v>3.35</v>
      </c>
      <c r="I6" s="96">
        <v>4.0199999999999996</v>
      </c>
      <c r="J6" s="96">
        <v>4.5599999999999996</v>
      </c>
      <c r="K6" s="96">
        <v>4.21</v>
      </c>
      <c r="L6" s="96">
        <v>3.46</v>
      </c>
      <c r="M6" s="96">
        <v>5.62</v>
      </c>
    </row>
    <row r="7" spans="1:15" s="2" customFormat="1" ht="12.75" customHeight="1" x14ac:dyDescent="0.2">
      <c r="A7" s="60" t="s">
        <v>32</v>
      </c>
      <c r="B7" s="12" t="s">
        <v>8</v>
      </c>
      <c r="C7" s="12" t="s">
        <v>19</v>
      </c>
      <c r="D7" s="25">
        <v>40834</v>
      </c>
      <c r="E7" s="136">
        <v>7.2320000000000002</v>
      </c>
      <c r="F7" s="137">
        <v>5437</v>
      </c>
      <c r="G7" s="76">
        <v>2.2799999999999998</v>
      </c>
      <c r="H7" s="76">
        <v>4.46</v>
      </c>
      <c r="I7" s="76">
        <v>4.6399999999999997</v>
      </c>
      <c r="J7" s="76">
        <v>3.56</v>
      </c>
      <c r="K7" s="76"/>
      <c r="L7" s="76"/>
      <c r="M7" s="78">
        <v>4.58</v>
      </c>
    </row>
    <row r="8" spans="1:15" s="2" customFormat="1" ht="12.75" customHeight="1" x14ac:dyDescent="0.2">
      <c r="A8" s="60" t="s">
        <v>36</v>
      </c>
      <c r="B8" s="12" t="s">
        <v>8</v>
      </c>
      <c r="C8" s="12" t="s">
        <v>19</v>
      </c>
      <c r="D8" s="25">
        <v>36738</v>
      </c>
      <c r="E8" s="100">
        <v>76.867243000000002</v>
      </c>
      <c r="F8" s="26">
        <v>44242</v>
      </c>
      <c r="G8" s="120">
        <v>3.68</v>
      </c>
      <c r="H8" s="109">
        <v>5.64</v>
      </c>
      <c r="I8" s="109">
        <v>5.1100000000000003</v>
      </c>
      <c r="J8" s="109">
        <v>4.82</v>
      </c>
      <c r="K8" s="120">
        <v>3.91</v>
      </c>
      <c r="L8" s="120">
        <v>4.25</v>
      </c>
      <c r="M8" s="120">
        <v>5</v>
      </c>
    </row>
    <row r="9" spans="1:15" ht="12.75" customHeight="1" x14ac:dyDescent="0.2">
      <c r="A9" s="61" t="s">
        <v>11</v>
      </c>
      <c r="B9" s="27" t="s">
        <v>8</v>
      </c>
      <c r="C9" s="27" t="s">
        <v>19</v>
      </c>
      <c r="D9" s="28">
        <v>37816</v>
      </c>
      <c r="E9" s="142">
        <v>27.706648668440199</v>
      </c>
      <c r="F9" s="143">
        <v>30008</v>
      </c>
      <c r="G9" s="144">
        <v>2.0078651069098008</v>
      </c>
      <c r="H9" s="144">
        <v>4.4775980664964354</v>
      </c>
      <c r="I9" s="144">
        <v>5.1207983771528465</v>
      </c>
      <c r="J9" s="144">
        <v>4.6216837210742101</v>
      </c>
      <c r="K9" s="13">
        <v>4.5077133014139958</v>
      </c>
      <c r="L9" s="138">
        <v>2.8880343340783599</v>
      </c>
      <c r="M9" s="13">
        <v>3.1334798759580007</v>
      </c>
    </row>
    <row r="10" spans="1:15" s="20" customFormat="1" ht="23.25" customHeight="1" x14ac:dyDescent="0.2">
      <c r="A10" s="43" t="s">
        <v>41</v>
      </c>
      <c r="B10" s="44" t="s">
        <v>8</v>
      </c>
      <c r="C10" s="44"/>
      <c r="D10" s="45"/>
      <c r="E10" s="65">
        <f>SUM(E6:E9)</f>
        <v>137.57389166844021</v>
      </c>
      <c r="F10" s="46">
        <f>SUM(F6:F9)</f>
        <v>109359</v>
      </c>
      <c r="G10" s="130">
        <f>($E$6*G6+$E$7*G7+$E$8*G8+$E$9*G9+$E$31*G31)/($E$10+$E$31)</f>
        <v>2.9568775962106306</v>
      </c>
      <c r="H10" s="131">
        <f>($E$6*H6+$E$7*H7+$E$8*H8+$E$9*H9+$E$31*H31)/($E$10+$E$31)</f>
        <v>4.6180981085547446</v>
      </c>
      <c r="I10" s="131">
        <f>($E$6*I6+$E$7*I7+$E$8*I8+$E$9*I9+$E$31*I31)/($E$10+$E$31)</f>
        <v>4.698876777944804</v>
      </c>
      <c r="J10" s="131">
        <f>($E$6*J6+$E$8*J8+$E$9*J9+$E$31*J31+E7*J7)/($E$6+$E$8+$E$9+$E$31+E7)</f>
        <v>4.5516256228361396</v>
      </c>
      <c r="K10" s="131">
        <f>($E$6*K6+$E$8*K8+$E$9*K9+$E$31*K31)/($E$6+$E$8+$E$9+$E$31)</f>
        <v>4.1491425456395685</v>
      </c>
      <c r="L10" s="131">
        <f>($E$6*L6+$E$8*L8+$E$9*L9+$E$31*L31)/($E$6+$E$8+$E$9+$E$31)</f>
        <v>3.9351590289277767</v>
      </c>
      <c r="M10" s="132">
        <f>($E$6*M6+$E$7*M7+$E$8*M8+$E$9*M9+$E$31*M31)/($E$10+$E$31)</f>
        <v>5.5611279597576599</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04" t="s">
        <v>40</v>
      </c>
      <c r="B12" s="204"/>
      <c r="C12" s="204"/>
      <c r="D12" s="204"/>
      <c r="E12" s="204"/>
      <c r="F12" s="204"/>
      <c r="G12" s="204"/>
      <c r="H12" s="204"/>
      <c r="I12" s="204"/>
      <c r="J12" s="204"/>
      <c r="K12" s="204"/>
      <c r="L12" s="204"/>
      <c r="M12" s="204"/>
    </row>
    <row r="13" spans="1:15" x14ac:dyDescent="0.2">
      <c r="A13" s="63" t="s">
        <v>60</v>
      </c>
      <c r="B13" s="12" t="s">
        <v>8</v>
      </c>
      <c r="C13" s="12" t="s">
        <v>17</v>
      </c>
      <c r="D13" s="23">
        <v>36606</v>
      </c>
      <c r="E13" s="99">
        <v>12.548999999999999</v>
      </c>
      <c r="F13" s="66">
        <v>23615</v>
      </c>
      <c r="G13" s="75">
        <v>4.72</v>
      </c>
      <c r="H13" s="96">
        <v>5.18</v>
      </c>
      <c r="I13" s="96">
        <v>5.16</v>
      </c>
      <c r="J13" s="96">
        <v>5.75</v>
      </c>
      <c r="K13" s="96">
        <v>4.99</v>
      </c>
      <c r="L13" s="96">
        <v>3.55</v>
      </c>
      <c r="M13" s="96">
        <v>5.54</v>
      </c>
    </row>
    <row r="14" spans="1:15" x14ac:dyDescent="0.2">
      <c r="A14" s="63" t="s">
        <v>28</v>
      </c>
      <c r="B14" s="12" t="s">
        <v>8</v>
      </c>
      <c r="C14" s="12" t="s">
        <v>18</v>
      </c>
      <c r="D14" s="23">
        <v>36091</v>
      </c>
      <c r="E14" s="100">
        <v>0.471486989999999</v>
      </c>
      <c r="F14" s="26">
        <v>512</v>
      </c>
      <c r="G14" s="76">
        <v>0.20378821812581105</v>
      </c>
      <c r="H14" s="76">
        <v>0.2138309446056974</v>
      </c>
      <c r="I14" s="76">
        <v>4.0365070307103235</v>
      </c>
      <c r="J14" s="76">
        <v>4.7490055072929804</v>
      </c>
      <c r="K14" s="76">
        <v>3.5164509910572406</v>
      </c>
      <c r="L14" s="138"/>
      <c r="M14" s="76">
        <v>4.7659838303749424</v>
      </c>
      <c r="N14" s="2"/>
      <c r="O14" s="2"/>
    </row>
    <row r="15" spans="1:15" ht="13.5" customHeight="1" x14ac:dyDescent="0.2">
      <c r="A15" s="63" t="s">
        <v>15</v>
      </c>
      <c r="B15" s="12" t="s">
        <v>8</v>
      </c>
      <c r="C15" s="12" t="s">
        <v>22</v>
      </c>
      <c r="D15" s="23">
        <v>4.1063829196259997E-2</v>
      </c>
      <c r="E15" s="100">
        <v>6.4082220000000203E-2</v>
      </c>
      <c r="F15" s="26">
        <v>104</v>
      </c>
      <c r="G15" s="76">
        <v>0.56482624640055157</v>
      </c>
      <c r="H15" s="76">
        <v>1.0434352764018939</v>
      </c>
      <c r="I15" s="76">
        <v>3.5585511905844802</v>
      </c>
      <c r="J15" s="76">
        <v>3.8689319620483165</v>
      </c>
      <c r="K15" s="76">
        <v>2.6655705844675248</v>
      </c>
      <c r="L15" s="138"/>
      <c r="M15" s="76">
        <v>3.9209883494261355</v>
      </c>
      <c r="N15" s="2"/>
      <c r="O15" s="2"/>
    </row>
    <row r="16" spans="1:15" ht="12.75" customHeight="1" x14ac:dyDescent="0.2">
      <c r="A16" s="63" t="s">
        <v>33</v>
      </c>
      <c r="B16" s="12" t="s">
        <v>8</v>
      </c>
      <c r="C16" s="12" t="s">
        <v>17</v>
      </c>
      <c r="D16" s="23">
        <v>39514</v>
      </c>
      <c r="E16" s="100">
        <v>0.64200484999999996</v>
      </c>
      <c r="F16" s="26">
        <v>1741</v>
      </c>
      <c r="G16" s="76">
        <v>0.60481226493944718</v>
      </c>
      <c r="H16" s="76">
        <v>1.3600924981058027</v>
      </c>
      <c r="I16" s="76">
        <v>3.0676012943457787</v>
      </c>
      <c r="J16" s="76">
        <v>3.5059393099920122</v>
      </c>
      <c r="K16" s="76">
        <v>2.8619024726672215</v>
      </c>
      <c r="L16" s="138"/>
      <c r="M16" s="76">
        <v>4.6870780942001034</v>
      </c>
      <c r="N16" s="2"/>
      <c r="O16" s="2"/>
    </row>
    <row r="17" spans="1:15" ht="12.75" customHeight="1" x14ac:dyDescent="0.2">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x14ac:dyDescent="0.2">
      <c r="A18" s="60" t="s">
        <v>37</v>
      </c>
      <c r="B18" s="12" t="s">
        <v>8</v>
      </c>
      <c r="C18" s="12" t="s">
        <v>17</v>
      </c>
      <c r="D18" s="25">
        <v>38245</v>
      </c>
      <c r="E18" s="100">
        <v>37.028167000000003</v>
      </c>
      <c r="F18" s="26">
        <v>35536</v>
      </c>
      <c r="G18" s="120">
        <v>5.49</v>
      </c>
      <c r="H18" s="120">
        <v>8.27</v>
      </c>
      <c r="I18" s="109">
        <v>7.05</v>
      </c>
      <c r="J18" s="120">
        <v>6.7</v>
      </c>
      <c r="K18" s="109">
        <v>4.84</v>
      </c>
      <c r="L18" s="109">
        <v>4.34</v>
      </c>
      <c r="M18" s="109">
        <v>5.51</v>
      </c>
      <c r="N18" s="2"/>
      <c r="O18" s="2"/>
    </row>
    <row r="19" spans="1:15" ht="12.75" customHeight="1" x14ac:dyDescent="0.2">
      <c r="A19" s="62" t="s">
        <v>13</v>
      </c>
      <c r="B19" s="22" t="s">
        <v>8</v>
      </c>
      <c r="C19" s="22" t="s">
        <v>21</v>
      </c>
      <c r="D19" s="23">
        <v>37834</v>
      </c>
      <c r="E19" s="142">
        <v>39.867602447383398</v>
      </c>
      <c r="F19" s="143">
        <v>40113</v>
      </c>
      <c r="G19" s="144">
        <v>5.8720020466137113</v>
      </c>
      <c r="H19" s="144">
        <v>8.665102006537273</v>
      </c>
      <c r="I19" s="144">
        <v>8.0139831068113399</v>
      </c>
      <c r="J19" s="144">
        <v>7.5058046332294737</v>
      </c>
      <c r="K19" s="13">
        <v>5.76787079328831</v>
      </c>
      <c r="L19" s="138">
        <v>3.3872606794953297</v>
      </c>
      <c r="M19" s="13">
        <v>4.1818028744134317</v>
      </c>
      <c r="N19" s="2"/>
      <c r="O19" s="2"/>
    </row>
    <row r="20" spans="1:15" ht="12.75" customHeight="1" x14ac:dyDescent="0.2">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8.4315821274675073</v>
      </c>
      <c r="L20" s="138"/>
      <c r="M20" s="13">
        <v>0.91959003973187681</v>
      </c>
      <c r="N20" s="2"/>
      <c r="O20" s="2"/>
    </row>
    <row r="21" spans="1:15" ht="12.75" customHeight="1" x14ac:dyDescent="0.2">
      <c r="A21" s="32" t="s">
        <v>40</v>
      </c>
      <c r="B21" s="33" t="s">
        <v>8</v>
      </c>
      <c r="C21" s="33"/>
      <c r="D21" s="34"/>
      <c r="E21" s="69">
        <f>SUM(E13:E20)</f>
        <v>106.5689492333013</v>
      </c>
      <c r="F21" s="35">
        <f>SUM(F13:F20)</f>
        <v>120592</v>
      </c>
      <c r="G21" s="133">
        <f>($E$13*G13+$E$14*G14+$E$15*G15+$E$16*G16+$E$17*G17+$E$18*G18+$E$19*G19+$E$20*G20)/$E$21</f>
        <v>6.3289427020931122</v>
      </c>
      <c r="H21" s="134">
        <f>($E$13*H13+$E$14*H14+$E$15*H15+$E$16*H16+$E$17*H17+$E$18*H18+$E$19*H19+$E$20*H20)/$E$21</f>
        <v>9.1693302863445378</v>
      </c>
      <c r="I21" s="134">
        <f>($E$13*I13+$E$14*I14+$E$15*I15+$E$16*I16+$E$17*I17+$E$18*I18+$E$19*I19+$E$20*I20)/$E$21</f>
        <v>7.9972439400094073</v>
      </c>
      <c r="J21" s="134">
        <f>($E$13*J13+$E$14*J14+$E$15*J15+$E$16*J16+$E$18*J18+$E$19*J19+$E$20*J20+E17*J17)/($E$21)</f>
        <v>7.4804426534131787</v>
      </c>
      <c r="K21" s="134">
        <f>($E$13*K13+$E$14*K14+$E$15*K15+$E$16*K16+$E$18*K18+$E$19*K19+$E$20*K20)/($E$21-$E$17)</f>
        <v>5.611073746388433</v>
      </c>
      <c r="L21" s="134">
        <f>($E$13*L13+$E$19*L19+$E$18*L18)/($E$13+$E$19+$E$18)</f>
        <v>3.8045059430328529</v>
      </c>
      <c r="M21" s="135">
        <f>($E$13*M13+$E$14*M14+$E$15*M15+$E$16*M16+$E$17*M17+$E$18*M18+$E$19*M19+$E$20*M20)/$E$21</f>
        <v>4.5692814429152717</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v>
      </c>
      <c r="F23" s="66">
        <v>667</v>
      </c>
      <c r="G23" s="75">
        <v>1.67</v>
      </c>
      <c r="H23" s="78">
        <v>-0.74</v>
      </c>
      <c r="I23" s="78">
        <v>1.28</v>
      </c>
      <c r="J23" s="78">
        <v>1.95</v>
      </c>
      <c r="K23" s="78">
        <v>2.7</v>
      </c>
      <c r="L23" s="78"/>
      <c r="M23" s="96">
        <v>4.18</v>
      </c>
    </row>
    <row r="24" spans="1:15" ht="12.75" customHeight="1" x14ac:dyDescent="0.2">
      <c r="A24" s="62" t="s">
        <v>14</v>
      </c>
      <c r="B24" s="22" t="s">
        <v>9</v>
      </c>
      <c r="C24" s="22" t="s">
        <v>21</v>
      </c>
      <c r="D24" s="23">
        <v>37816</v>
      </c>
      <c r="E24" s="142">
        <v>2.7930894575117202</v>
      </c>
      <c r="F24" s="143">
        <v>2330</v>
      </c>
      <c r="G24" s="13">
        <v>2.3746300913364937</v>
      </c>
      <c r="H24" s="13">
        <v>1.4695467333589507</v>
      </c>
      <c r="I24" s="13">
        <v>4.2906714065806151</v>
      </c>
      <c r="J24" s="13">
        <v>3.8756101316882896</v>
      </c>
      <c r="K24" s="13">
        <v>3.2520477902360234</v>
      </c>
      <c r="L24" s="138">
        <v>1.4104264720533388</v>
      </c>
      <c r="M24" s="13">
        <v>2.2695535344074313</v>
      </c>
    </row>
    <row r="25" spans="1:15" ht="12.75" customHeight="1" x14ac:dyDescent="0.2">
      <c r="A25" s="32" t="s">
        <v>40</v>
      </c>
      <c r="B25" s="33" t="s">
        <v>9</v>
      </c>
      <c r="C25" s="37"/>
      <c r="D25" s="38"/>
      <c r="E25" s="70">
        <f>SUM(E23:E24)</f>
        <v>3.9630894575117201</v>
      </c>
      <c r="F25" s="36">
        <f>SUM(F23:F24)</f>
        <v>2997</v>
      </c>
      <c r="G25" s="133">
        <f>($E$23*G23+$E$24*G24)/$E$25</f>
        <v>2.1666062211457562</v>
      </c>
      <c r="H25" s="134">
        <f>($E$23*H23+$E$24*H24)/$E$25</f>
        <v>0.81723501903971185</v>
      </c>
      <c r="I25" s="134">
        <f>($E$23*I23+$E$24*I24)/$E$25</f>
        <v>3.4018482842504523</v>
      </c>
      <c r="J25" s="134">
        <f>($E$23*J23+$E$24*J24)/$E$25</f>
        <v>3.3071233795648962</v>
      </c>
      <c r="K25" s="134">
        <f>($E$23*K23+$E$24*K24)/$E$25</f>
        <v>3.0890699111089446</v>
      </c>
      <c r="L25" s="134">
        <f>L24</f>
        <v>1.4104264720533388</v>
      </c>
      <c r="M25" s="135">
        <f>($E$23*M23+$E$24*M24)/$E$25</f>
        <v>2.8335636050119737</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110.53203869081301</v>
      </c>
      <c r="F27" s="36">
        <f>F25+F21</f>
        <v>123589</v>
      </c>
      <c r="G27" s="86">
        <f>($E$21*G21+$E$25*G25)/$E$27</f>
        <v>6.1797035129707467</v>
      </c>
      <c r="H27" s="86">
        <f t="shared" ref="H27:M27" si="0">($E$21*H21+$E$25*H25)/$E$27</f>
        <v>8.8698686904666317</v>
      </c>
      <c r="I27" s="86">
        <f t="shared" si="0"/>
        <v>7.8324775583146211</v>
      </c>
      <c r="J27" s="86">
        <f t="shared" si="0"/>
        <v>7.3308096799068894</v>
      </c>
      <c r="K27" s="86">
        <f t="shared" si="0"/>
        <v>5.5206481383042583</v>
      </c>
      <c r="L27" s="86">
        <f>($E$21*L21+$E$25*L25)/$E$27</f>
        <v>3.7186670204520036</v>
      </c>
      <c r="M27" s="86">
        <f t="shared" si="0"/>
        <v>4.5070478575577146</v>
      </c>
    </row>
    <row r="28" spans="1:15" s="20" customFormat="1" ht="26.25" customHeight="1" x14ac:dyDescent="0.2">
      <c r="A28" s="205" t="s">
        <v>43</v>
      </c>
      <c r="B28" s="205"/>
      <c r="C28" s="205"/>
      <c r="D28" s="205"/>
      <c r="E28" s="72">
        <f>SUM(E10,E27)</f>
        <v>248.10593035925322</v>
      </c>
      <c r="F28" s="55">
        <f>SUM(F10, F27)</f>
        <v>232948</v>
      </c>
      <c r="G28" s="181"/>
      <c r="H28" s="206"/>
      <c r="I28" s="207"/>
      <c r="J28" s="207"/>
      <c r="K28" s="207"/>
      <c r="L28" s="207"/>
      <c r="M28" s="20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62.055</v>
      </c>
      <c r="F31" s="106">
        <v>12559</v>
      </c>
      <c r="G31" s="107">
        <v>2.5499999999999998</v>
      </c>
      <c r="H31" s="107">
        <v>3.96</v>
      </c>
      <c r="I31" s="107">
        <v>4.29</v>
      </c>
      <c r="J31" s="107">
        <v>4.3</v>
      </c>
      <c r="K31" s="107">
        <v>4.26</v>
      </c>
      <c r="L31" s="107">
        <v>4.21</v>
      </c>
      <c r="M31" s="108">
        <v>7.43</v>
      </c>
    </row>
    <row r="32" spans="1:15" ht="31.5" customHeight="1" x14ac:dyDescent="0.2">
      <c r="A32" s="209" t="s">
        <v>31</v>
      </c>
      <c r="B32" s="210"/>
      <c r="C32" s="210"/>
      <c r="D32" s="211"/>
      <c r="E32" s="115">
        <f>E28+E31</f>
        <v>310.1609303592532</v>
      </c>
      <c r="F32" s="116">
        <f>F28+F31</f>
        <v>245507</v>
      </c>
      <c r="G32" s="117"/>
      <c r="H32" s="118"/>
      <c r="I32" s="118"/>
      <c r="J32" s="118"/>
      <c r="K32" s="118"/>
      <c r="L32" s="118"/>
      <c r="M32" s="118"/>
    </row>
    <row r="33" spans="1:13" ht="41.25" customHeight="1" x14ac:dyDescent="0.2">
      <c r="A33" s="192" t="s">
        <v>53</v>
      </c>
      <c r="B33" s="193"/>
      <c r="C33" s="193"/>
      <c r="D33" s="193"/>
      <c r="E33" s="193"/>
      <c r="F33" s="193"/>
      <c r="G33" s="193"/>
      <c r="H33" s="193"/>
      <c r="I33" s="193"/>
      <c r="J33" s="193"/>
      <c r="K33" s="193"/>
      <c r="L33" s="193"/>
      <c r="M33" s="194"/>
    </row>
    <row r="34" spans="1:13" s="4" customFormat="1" ht="24" customHeight="1" x14ac:dyDescent="0.2">
      <c r="A34" s="195" t="s">
        <v>29</v>
      </c>
      <c r="B34" s="196"/>
      <c r="C34" s="196"/>
      <c r="D34" s="196"/>
      <c r="E34" s="196"/>
      <c r="F34" s="196"/>
      <c r="G34" s="196"/>
      <c r="H34" s="196"/>
      <c r="I34" s="196"/>
      <c r="J34" s="196"/>
      <c r="K34" s="196"/>
      <c r="L34" s="196"/>
      <c r="M34" s="197"/>
    </row>
    <row r="35" spans="1:13" s="4" customFormat="1" ht="24" customHeight="1" x14ac:dyDescent="0.2">
      <c r="A35" s="178" t="s">
        <v>49</v>
      </c>
      <c r="B35" s="179"/>
      <c r="C35" s="179"/>
      <c r="D35" s="179"/>
      <c r="E35" s="179"/>
      <c r="F35" s="179"/>
      <c r="G35" s="179"/>
      <c r="H35" s="179"/>
      <c r="I35" s="179"/>
      <c r="J35" s="179"/>
      <c r="K35" s="179"/>
      <c r="L35" s="179"/>
      <c r="M35" s="180"/>
    </row>
    <row r="36" spans="1:13" ht="22.5" customHeight="1" x14ac:dyDescent="0.2">
      <c r="B36" s="11"/>
      <c r="C36" s="11"/>
      <c r="D36" s="11"/>
      <c r="E36" s="198" t="s">
        <v>46</v>
      </c>
      <c r="F36" s="199"/>
      <c r="G36" s="89">
        <f>($E$10*G10+$E$21*G21+$E$25*G25+$E$31*G31)/$E$32</f>
        <v>4.023990495662118</v>
      </c>
      <c r="H36" s="89">
        <f t="shared" ref="H36:M36" si="1">($E$10*H10+$E$21*H21+$E$25*H25+$E$31*H31)/$E$32</f>
        <v>6.0016333972867626</v>
      </c>
      <c r="I36" s="89">
        <f t="shared" si="1"/>
        <v>5.7337925356136914</v>
      </c>
      <c r="J36" s="89">
        <f t="shared" si="1"/>
        <v>5.4916997042564324</v>
      </c>
      <c r="K36" s="89">
        <f t="shared" si="1"/>
        <v>4.6600855853701324</v>
      </c>
      <c r="L36" s="89">
        <f t="shared" si="1"/>
        <v>3.91299619046438</v>
      </c>
      <c r="M36" s="89">
        <f t="shared" si="1"/>
        <v>5.5593973479049019</v>
      </c>
    </row>
    <row r="37" spans="1:13" ht="16.5" customHeight="1" x14ac:dyDescent="0.2">
      <c r="B37" s="10"/>
      <c r="C37" s="10"/>
      <c r="D37" s="10"/>
      <c r="E37" s="16"/>
      <c r="F37" s="119" t="s">
        <v>54</v>
      </c>
      <c r="G37" s="90"/>
      <c r="H37" s="90">
        <f>H36-'JUN-2015'!H36</f>
        <v>0.44272594421281575</v>
      </c>
      <c r="I37" s="90">
        <f>I36-'JUN-2015'!I36</f>
        <v>-0.24066833868321158</v>
      </c>
      <c r="J37" s="90">
        <f>J36-'JUN-2015'!J36</f>
        <v>-0.35344751221276116</v>
      </c>
      <c r="K37" s="90">
        <f>K36-'JUN-2015'!K36</f>
        <v>-9.0565461330759156E-2</v>
      </c>
      <c r="L37" s="90">
        <f>L36-'JUN-2015'!L36</f>
        <v>-6.4665682834451399E-2</v>
      </c>
      <c r="M37" s="90">
        <f>M36-'JUN-2015'!M36</f>
        <v>1.4848114883691643E-2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82</v>
      </c>
      <c r="B41" s="92"/>
      <c r="C41" s="92"/>
      <c r="D41" s="20"/>
      <c r="E41" s="93">
        <f>E32-'DEC-2014'!E35</f>
        <v>29.454350391171999</v>
      </c>
      <c r="F41" s="94">
        <f>E41/'DEC-2014'!E35</f>
        <v>0.10492931941431946</v>
      </c>
      <c r="H41" s="6"/>
      <c r="I41" s="6"/>
      <c r="J41" s="6"/>
      <c r="K41" s="6"/>
      <c r="L41" s="6"/>
      <c r="M41" s="6"/>
    </row>
    <row r="42" spans="1:13" x14ac:dyDescent="0.2">
      <c r="A42" s="20" t="s">
        <v>83</v>
      </c>
      <c r="B42" s="92"/>
      <c r="C42" s="92"/>
      <c r="D42" s="20"/>
      <c r="E42" s="95">
        <f>F32-'DEC-2014'!F35</f>
        <v>9624</v>
      </c>
      <c r="F42" s="94">
        <f>E42/'DEC-2014'!F35</f>
        <v>4.079988808010751E-2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DEC-2014</vt:lpstr>
      <vt:lpstr>JAN-2015</vt:lpstr>
      <vt:lpstr>FEB-2015</vt:lpstr>
      <vt:lpstr>MAR-2015</vt:lpstr>
      <vt:lpstr>APR-2015</vt:lpstr>
      <vt:lpstr>MAI-2015</vt:lpstr>
      <vt:lpstr>JUN-2015</vt:lpstr>
      <vt:lpstr>JUL-2015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2015-02-24T10:12:58Z</cp:lastPrinted>
  <dcterms:created xsi:type="dcterms:W3CDTF">2007-05-09T12:50:46Z</dcterms:created>
  <dcterms:modified xsi:type="dcterms:W3CDTF">2015-08-12T13:55:35Z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